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05" windowWidth="11340" windowHeight="8835" firstSheet="5" activeTab="6"/>
  </bookViews>
  <sheets>
    <sheet name="kerajinan" sheetId="1" r:id="rId1"/>
    <sheet name="Bisnis" sheetId="2" r:id="rId2"/>
    <sheet name="Teknologi" sheetId="3" r:id="rId3"/>
    <sheet name="Pertanian" sheetId="4" r:id="rId4"/>
    <sheet name="tbl jml gr smk" sheetId="5" r:id="rId5"/>
    <sheet name="cth tabulasi" sheetId="6" r:id="rId6"/>
    <sheet name="SMK NEGERI 5 PADANG" sheetId="7" r:id="rId7"/>
    <sheet name="SMK NEGERI 4 PADANG" sheetId="8" r:id="rId8"/>
    <sheet name="SMK NEGERI 3 PADANG" sheetId="9" r:id="rId9"/>
    <sheet name="SMK NEGERI 2 PADANG" sheetId="10" r:id="rId10"/>
    <sheet name="SMK NEGERI 1 PADANG" sheetId="11" r:id="rId11"/>
  </sheets>
  <definedNames/>
  <calcPr fullCalcOnLoad="1"/>
</workbook>
</file>

<file path=xl/sharedStrings.xml><?xml version="1.0" encoding="utf-8"?>
<sst xmlns="http://schemas.openxmlformats.org/spreadsheetml/2006/main" count="744" uniqueCount="125">
  <si>
    <t>NO</t>
  </si>
  <si>
    <t>JUMLAH GURU</t>
  </si>
  <si>
    <t>JUMLAH RENCANA PEMENUHAN</t>
  </si>
  <si>
    <t>KETERANGAN</t>
  </si>
  <si>
    <t>ADA</t>
  </si>
  <si>
    <t>LEBIH</t>
  </si>
  <si>
    <t>RANG</t>
  </si>
  <si>
    <t>KURANG</t>
  </si>
  <si>
    <t>PERENCANAAN PEMENUHAN KEBUTUHAN</t>
  </si>
  <si>
    <t>GURU SEKOLAH MENENGAH PERTAMA</t>
  </si>
  <si>
    <t>TAHUN 2012</t>
  </si>
  <si>
    <t>Kabupaten/Kota</t>
  </si>
  <si>
    <t>Provinsi</t>
  </si>
  <si>
    <t xml:space="preserve"> </t>
  </si>
  <si>
    <t>Kepsek</t>
  </si>
  <si>
    <t>Waka</t>
  </si>
  <si>
    <t>YANG MENDAPAT TUGAS TAMBAHAN</t>
  </si>
  <si>
    <t>Ka. Lab</t>
  </si>
  <si>
    <t>Ka. Pust</t>
  </si>
  <si>
    <t xml:space="preserve"> Produktif</t>
  </si>
  <si>
    <t>Jumlah</t>
  </si>
  <si>
    <t>JENIS GURU</t>
  </si>
  <si>
    <t>DW</t>
  </si>
  <si>
    <t>SEM1</t>
  </si>
  <si>
    <t>SEM2</t>
  </si>
  <si>
    <t>SEM3</t>
  </si>
  <si>
    <t>SEM4</t>
  </si>
  <si>
    <t>SEM5</t>
  </si>
  <si>
    <t>SEM6</t>
  </si>
  <si>
    <t>SEM GJL</t>
  </si>
  <si>
    <t>SEM GNP</t>
  </si>
  <si>
    <t>JTM MAKS</t>
  </si>
  <si>
    <t>KP</t>
  </si>
  <si>
    <t>PERJENIS GURU</t>
  </si>
  <si>
    <t xml:space="preserve"> Pendidikan Agama</t>
  </si>
  <si>
    <t xml:space="preserve"> PKn</t>
  </si>
  <si>
    <t xml:space="preserve"> Bahasa Indonesia</t>
  </si>
  <si>
    <t xml:space="preserve"> Bahasa Inggris</t>
  </si>
  <si>
    <t xml:space="preserve"> Matematika</t>
  </si>
  <si>
    <t xml:space="preserve"> IPA</t>
  </si>
  <si>
    <t xml:space="preserve"> IPS</t>
  </si>
  <si>
    <t xml:space="preserve"> Fisika</t>
  </si>
  <si>
    <t xml:space="preserve"> Kimia</t>
  </si>
  <si>
    <t xml:space="preserve"> Biologi</t>
  </si>
  <si>
    <t xml:space="preserve"> Seni Budaya</t>
  </si>
  <si>
    <t xml:space="preserve"> Penjaskes</t>
  </si>
  <si>
    <t xml:space="preserve"> Komputer</t>
  </si>
  <si>
    <t xml:space="preserve"> Kewirusahaan</t>
  </si>
  <si>
    <t xml:space="preserve"> Muatan Lokal</t>
  </si>
  <si>
    <t xml:space="preserve"> BK</t>
  </si>
  <si>
    <t>Nama Sekolah</t>
  </si>
  <si>
    <t xml:space="preserve"> Kompetensi Keahlian</t>
  </si>
  <si>
    <t>Kel</t>
  </si>
  <si>
    <t>Pk</t>
  </si>
  <si>
    <t xml:space="preserve"> Kompetensi Keahlian 1</t>
  </si>
  <si>
    <t xml:space="preserve"> Kompetensi Keahlian 2</t>
  </si>
  <si>
    <t xml:space="preserve"> Kompetensi Keahlian 3</t>
  </si>
  <si>
    <t xml:space="preserve"> Kompetensi Keahlian 4</t>
  </si>
  <si>
    <t>**</t>
  </si>
  <si>
    <t>*</t>
  </si>
  <si>
    <t>KK1</t>
  </si>
  <si>
    <t>JTM Paralel Kelas = 1</t>
  </si>
  <si>
    <t>Kel 1</t>
  </si>
  <si>
    <t>Kel 2</t>
  </si>
  <si>
    <t>Kel 3</t>
  </si>
  <si>
    <t>Kel 4</t>
  </si>
  <si>
    <t>Prod</t>
  </si>
  <si>
    <t>KK2</t>
  </si>
  <si>
    <t>KK3</t>
  </si>
  <si>
    <t>KK4</t>
  </si>
  <si>
    <t>KK5</t>
  </si>
  <si>
    <t>KK6</t>
  </si>
  <si>
    <t>KK7</t>
  </si>
  <si>
    <t>KK8</t>
  </si>
  <si>
    <t>KK9</t>
  </si>
  <si>
    <t>KK10</t>
  </si>
  <si>
    <t>JTM Guru Per Kompetensi Keahlian</t>
  </si>
  <si>
    <t>TOTAL JTM</t>
  </si>
  <si>
    <t>Perhitungan</t>
  </si>
  <si>
    <t>Rencana</t>
  </si>
  <si>
    <t>TMG</t>
  </si>
  <si>
    <t>A</t>
  </si>
  <si>
    <t xml:space="preserve"> Guru Normatif/Adaptif</t>
  </si>
  <si>
    <t>B</t>
  </si>
  <si>
    <t xml:space="preserve"> Guru Produktif</t>
  </si>
  <si>
    <t xml:space="preserve"> Kelompok Keahlian 1</t>
  </si>
  <si>
    <t xml:space="preserve"> Kelompok Keahlian 2</t>
  </si>
  <si>
    <t xml:space="preserve"> Kelompok Keahlian 3</t>
  </si>
  <si>
    <t xml:space="preserve"> Kelompok Keahlian 4</t>
  </si>
  <si>
    <t xml:space="preserve"> Kelompok Keahlian 5</t>
  </si>
  <si>
    <t xml:space="preserve"> Kelompok Keahlian 6</t>
  </si>
  <si>
    <t xml:space="preserve"> Kelompok Keahlian 7</t>
  </si>
  <si>
    <t xml:space="preserve"> Kelompok Keahlian 8</t>
  </si>
  <si>
    <t xml:space="preserve"> Kelompok Keahlian 9</t>
  </si>
  <si>
    <t xml:space="preserve"> Kelompok Keahlian 10</t>
  </si>
  <si>
    <t xml:space="preserve"> Kompetensi Keahlian 5</t>
  </si>
  <si>
    <t xml:space="preserve"> Kompetensi Keahlian 6</t>
  </si>
  <si>
    <t xml:space="preserve"> Kompetensi Keahlian 7</t>
  </si>
  <si>
    <t xml:space="preserve"> Kompetensi Keahlian 8</t>
  </si>
  <si>
    <t xml:space="preserve"> Kompetensi Keahlian 9</t>
  </si>
  <si>
    <t xml:space="preserve"> Kompetensi Keahlian 10</t>
  </si>
  <si>
    <t xml:space="preserve"> Tata Boga</t>
  </si>
  <si>
    <t xml:space="preserve"> Busana Batik</t>
  </si>
  <si>
    <t xml:space="preserve"> Konstruksi Kayu</t>
  </si>
  <si>
    <t xml:space="preserve"> TPHP</t>
  </si>
  <si>
    <t>Tabel Perhitungan JTM guru SMK Paralel Kelas = 1</t>
  </si>
  <si>
    <t>Kelompok 1</t>
  </si>
  <si>
    <t>Bidang Studi : Seni, Kerajinan dan Pariwisata</t>
  </si>
  <si>
    <t>Bidang Studi : Bisnis dan Manajemen</t>
  </si>
  <si>
    <t>Kelompok 2</t>
  </si>
  <si>
    <t>Kelompok 3</t>
  </si>
  <si>
    <t>Bidang Studi : Teknologi, Rekayasa dan TIK</t>
  </si>
  <si>
    <t>Kelompok 4</t>
  </si>
  <si>
    <t>Bidang Studi : Pertanian dan Kesehatan</t>
  </si>
  <si>
    <t>KEBU TUHAN</t>
  </si>
  <si>
    <t xml:space="preserve"> BP/BK</t>
  </si>
  <si>
    <t>: Sumatera Barat</t>
  </si>
  <si>
    <t>: Padang</t>
  </si>
  <si>
    <t>: SMK NEGERI 1 PADANG</t>
  </si>
  <si>
    <t>: SMK NEGERI 2 PADANG</t>
  </si>
  <si>
    <t>: SMK NEGERI 3 PADANG</t>
  </si>
  <si>
    <t>: SMK NEGERI 4 PADANG</t>
  </si>
  <si>
    <t>: SMK NEGERI 5 PADANG</t>
  </si>
  <si>
    <t>Ka. UP</t>
  </si>
  <si>
    <t>Ka. Proka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</si>
</sst>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;[Red]0"/>
  </numFmts>
  <fonts count="44">
    <font>
      <sz val="10"/>
      <name val="Arial"/>
      <family val="0"/>
    </font>
    <font>
      <sz val="10"/>
      <name val="Albertus MT Lt"/>
      <family val="0"/>
    </font>
    <font>
      <sz val="8"/>
      <name val="Albertus MT Lt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9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2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/>
    </xf>
    <xf numFmtId="0" fontId="1" fillId="16" borderId="10" xfId="0" applyFont="1" applyFill="1" applyBorder="1" applyAlignment="1" applyProtection="1">
      <alignment horizontal="center" vertical="center" wrapText="1"/>
      <protection locked="0"/>
    </xf>
    <xf numFmtId="0" fontId="1" fillId="16" borderId="10" xfId="0" applyFont="1" applyFill="1" applyBorder="1" applyAlignment="1" applyProtection="1">
      <alignment horizontal="center" vertical="top" wrapText="1"/>
      <protection locked="0"/>
    </xf>
    <xf numFmtId="0" fontId="1" fillId="16" borderId="10" xfId="0" applyFont="1" applyFill="1" applyBorder="1" applyAlignment="1" applyProtection="1">
      <alignment horizontal="center" wrapText="1"/>
      <protection locked="0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1" fontId="0" fillId="16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0" fontId="1" fillId="36" borderId="10" xfId="0" applyFont="1" applyFill="1" applyBorder="1" applyAlignment="1" applyProtection="1">
      <alignment horizontal="center" vertical="top" wrapText="1"/>
      <protection/>
    </xf>
    <xf numFmtId="2" fontId="1" fillId="36" borderId="10" xfId="0" applyNumberFormat="1" applyFont="1" applyFill="1" applyBorder="1" applyAlignment="1" applyProtection="1">
      <alignment horizontal="center" vertical="top" wrapText="1"/>
      <protection/>
    </xf>
    <xf numFmtId="2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</xdr:rowOff>
    </xdr:from>
    <xdr:to>
      <xdr:col>2</xdr:col>
      <xdr:colOff>238125</xdr:colOff>
      <xdr:row>3</xdr:row>
      <xdr:rowOff>152400</xdr:rowOff>
    </xdr:to>
    <xdr:sp>
      <xdr:nvSpPr>
        <xdr:cNvPr id="1" name="Rectangular Callout 1"/>
        <xdr:cNvSpPr>
          <a:spLocks/>
        </xdr:cNvSpPr>
      </xdr:nvSpPr>
      <xdr:spPr>
        <a:xfrm>
          <a:off x="295275" y="180975"/>
          <a:ext cx="1714500" cy="457200"/>
        </a:xfrm>
        <a:prstGeom prst="wedgeRectCallout">
          <a:avLst>
            <a:gd name="adj1" fmla="val -9013"/>
            <a:gd name="adj2" fmla="val 174384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Diisi dengan kompetensi </a:t>
          </a:r>
          <a:r>
            <a:rPr lang="en-US" cap="none" sz="1100" b="0" i="0" u="none" baseline="0">
              <a:solidFill>
                <a:srgbClr val="000000"/>
              </a:solidFill>
            </a:rPr>
            <a:t> keahlian yang ada
</a:t>
          </a:r>
        </a:p>
      </xdr:txBody>
    </xdr:sp>
    <xdr:clientData/>
  </xdr:twoCellAnchor>
  <xdr:twoCellAnchor>
    <xdr:from>
      <xdr:col>3</xdr:col>
      <xdr:colOff>38100</xdr:colOff>
      <xdr:row>1</xdr:row>
      <xdr:rowOff>19050</xdr:rowOff>
    </xdr:from>
    <xdr:to>
      <xdr:col>6</xdr:col>
      <xdr:colOff>171450</xdr:colOff>
      <xdr:row>3</xdr:row>
      <xdr:rowOff>152400</xdr:rowOff>
    </xdr:to>
    <xdr:sp>
      <xdr:nvSpPr>
        <xdr:cNvPr id="2" name="Rectangular Callout 2"/>
        <xdr:cNvSpPr>
          <a:spLocks/>
        </xdr:cNvSpPr>
      </xdr:nvSpPr>
      <xdr:spPr>
        <a:xfrm>
          <a:off x="2257425" y="180975"/>
          <a:ext cx="1476375" cy="457200"/>
        </a:xfrm>
        <a:prstGeom prst="wedgeRectCallout">
          <a:avLst>
            <a:gd name="adj1" fmla="val -66310"/>
            <a:gd name="adj2" fmla="val 169912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Diisi</a:t>
          </a:r>
          <a:r>
            <a:rPr lang="en-US" cap="none" sz="1100" b="0" i="0" u="none" baseline="0">
              <a:solidFill>
                <a:srgbClr val="000000"/>
              </a:solidFill>
            </a:rPr>
            <a:t> kelompok </a:t>
          </a:r>
        </a:p>
      </xdr:txBody>
    </xdr:sp>
    <xdr:clientData/>
  </xdr:twoCellAnchor>
  <xdr:twoCellAnchor>
    <xdr:from>
      <xdr:col>10</xdr:col>
      <xdr:colOff>333375</xdr:colOff>
      <xdr:row>0</xdr:row>
      <xdr:rowOff>133350</xdr:rowOff>
    </xdr:from>
    <xdr:to>
      <xdr:col>14</xdr:col>
      <xdr:colOff>19050</xdr:colOff>
      <xdr:row>3</xdr:row>
      <xdr:rowOff>104775</xdr:rowOff>
    </xdr:to>
    <xdr:sp>
      <xdr:nvSpPr>
        <xdr:cNvPr id="3" name="Rectangular Callout 3"/>
        <xdr:cNvSpPr>
          <a:spLocks/>
        </xdr:cNvSpPr>
      </xdr:nvSpPr>
      <xdr:spPr>
        <a:xfrm>
          <a:off x="5686425" y="133350"/>
          <a:ext cx="1476375" cy="457200"/>
        </a:xfrm>
        <a:prstGeom prst="wedgeRectCallout">
          <a:avLst>
            <a:gd name="adj1" fmla="val -63731"/>
            <a:gd name="adj2" fmla="val 18449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Diisi</a:t>
          </a:r>
          <a:r>
            <a:rPr lang="en-US" cap="none" sz="1100" b="0" i="0" u="none" baseline="0">
              <a:solidFill>
                <a:srgbClr val="000000"/>
              </a:solidFill>
            </a:rPr>
            <a:t> dengan paralel kelas</a:t>
          </a:r>
        </a:p>
      </xdr:txBody>
    </xdr:sp>
    <xdr:clientData/>
  </xdr:twoCellAnchor>
  <xdr:twoCellAnchor>
    <xdr:from>
      <xdr:col>1</xdr:col>
      <xdr:colOff>1219200</xdr:colOff>
      <xdr:row>8</xdr:row>
      <xdr:rowOff>104775</xdr:rowOff>
    </xdr:from>
    <xdr:to>
      <xdr:col>6</xdr:col>
      <xdr:colOff>209550</xdr:colOff>
      <xdr:row>13</xdr:row>
      <xdr:rowOff>85725</xdr:rowOff>
    </xdr:to>
    <xdr:sp>
      <xdr:nvSpPr>
        <xdr:cNvPr id="4" name="Rectangular Callout 4"/>
        <xdr:cNvSpPr>
          <a:spLocks/>
        </xdr:cNvSpPr>
      </xdr:nvSpPr>
      <xdr:spPr>
        <a:xfrm>
          <a:off x="1533525" y="1400175"/>
          <a:ext cx="2238375" cy="790575"/>
        </a:xfrm>
        <a:prstGeom prst="wedgeRectCallout">
          <a:avLst>
            <a:gd name="adj1" fmla="val -1611"/>
            <a:gd name="adj2" fmla="val 14556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Diisi sesuai</a:t>
          </a:r>
          <a:r>
            <a:rPr lang="en-US" cap="none" sz="1100" b="0" i="0" u="none" baseline="0">
              <a:solidFill>
                <a:srgbClr val="000000"/>
              </a:solidFill>
            </a:rPr>
            <a:t> dengan tabel  Perhitungan JTM guru SMK Paralel Kelas = 1 berdasarkan kelompok bidang studi</a:t>
          </a:r>
        </a:p>
      </xdr:txBody>
    </xdr:sp>
    <xdr:clientData/>
  </xdr:twoCellAnchor>
  <xdr:twoCellAnchor>
    <xdr:from>
      <xdr:col>1</xdr:col>
      <xdr:colOff>904875</xdr:colOff>
      <xdr:row>30</xdr:row>
      <xdr:rowOff>123825</xdr:rowOff>
    </xdr:from>
    <xdr:to>
      <xdr:col>3</xdr:col>
      <xdr:colOff>114300</xdr:colOff>
      <xdr:row>32</xdr:row>
      <xdr:rowOff>142875</xdr:rowOff>
    </xdr:to>
    <xdr:sp>
      <xdr:nvSpPr>
        <xdr:cNvPr id="5" name="Rectangular Callout 5"/>
        <xdr:cNvSpPr>
          <a:spLocks/>
        </xdr:cNvSpPr>
      </xdr:nvSpPr>
      <xdr:spPr>
        <a:xfrm>
          <a:off x="1219200" y="5019675"/>
          <a:ext cx="1114425" cy="342900"/>
        </a:xfrm>
        <a:prstGeom prst="wedgeRectCallout">
          <a:avLst>
            <a:gd name="adj1" fmla="val -50722"/>
            <a:gd name="adj2" fmla="val 2970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Terisi otomatis</a:t>
          </a:r>
        </a:p>
      </xdr:txBody>
    </xdr:sp>
    <xdr:clientData/>
  </xdr:twoCellAnchor>
  <xdr:twoCellAnchor>
    <xdr:from>
      <xdr:col>2</xdr:col>
      <xdr:colOff>266700</xdr:colOff>
      <xdr:row>18</xdr:row>
      <xdr:rowOff>28575</xdr:rowOff>
    </xdr:from>
    <xdr:to>
      <xdr:col>5</xdr:col>
      <xdr:colOff>104775</xdr:colOff>
      <xdr:row>19</xdr:row>
      <xdr:rowOff>171450</xdr:rowOff>
    </xdr:to>
    <xdr:sp>
      <xdr:nvSpPr>
        <xdr:cNvPr id="6" name="Left Brace 6"/>
        <xdr:cNvSpPr>
          <a:spLocks/>
        </xdr:cNvSpPr>
      </xdr:nvSpPr>
      <xdr:spPr>
        <a:xfrm rot="5400000">
          <a:off x="2038350" y="2943225"/>
          <a:ext cx="1181100" cy="304800"/>
        </a:xfrm>
        <a:prstGeom prst="leftBrace">
          <a:avLst>
            <a:gd name="adj" fmla="val -47851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38100</xdr:rowOff>
    </xdr:from>
    <xdr:to>
      <xdr:col>10</xdr:col>
      <xdr:colOff>142875</xdr:colOff>
      <xdr:row>19</xdr:row>
      <xdr:rowOff>180975</xdr:rowOff>
    </xdr:to>
    <xdr:sp>
      <xdr:nvSpPr>
        <xdr:cNvPr id="7" name="Left Brace 7"/>
        <xdr:cNvSpPr>
          <a:spLocks/>
        </xdr:cNvSpPr>
      </xdr:nvSpPr>
      <xdr:spPr>
        <a:xfrm rot="5400000">
          <a:off x="4314825" y="2952750"/>
          <a:ext cx="1181100" cy="304800"/>
        </a:xfrm>
        <a:prstGeom prst="leftBrace">
          <a:avLst>
            <a:gd name="adj" fmla="val -47851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9525</xdr:rowOff>
    </xdr:from>
    <xdr:to>
      <xdr:col>21</xdr:col>
      <xdr:colOff>19050</xdr:colOff>
      <xdr:row>13</xdr:row>
      <xdr:rowOff>28575</xdr:rowOff>
    </xdr:to>
    <xdr:sp>
      <xdr:nvSpPr>
        <xdr:cNvPr id="8" name="Rectangular Callout 8"/>
        <xdr:cNvSpPr>
          <a:spLocks/>
        </xdr:cNvSpPr>
      </xdr:nvSpPr>
      <xdr:spPr>
        <a:xfrm>
          <a:off x="8496300" y="1790700"/>
          <a:ext cx="1800225" cy="342900"/>
        </a:xfrm>
        <a:prstGeom prst="wedgeRectCallout">
          <a:avLst>
            <a:gd name="adj1" fmla="val -26384"/>
            <a:gd name="adj2" fmla="val 3220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Tidak diisi,</a:t>
          </a:r>
          <a:r>
            <a:rPr lang="en-US" cap="none" sz="1100" b="0" i="0" u="none" baseline="0">
              <a:solidFill>
                <a:srgbClr val="000000"/>
              </a:solidFill>
            </a:rPr>
            <a:t> sudah ada rumus
</a:t>
          </a:r>
        </a:p>
      </xdr:txBody>
    </xdr:sp>
    <xdr:clientData/>
  </xdr:twoCellAnchor>
  <xdr:twoCellAnchor>
    <xdr:from>
      <xdr:col>17</xdr:col>
      <xdr:colOff>123825</xdr:colOff>
      <xdr:row>18</xdr:row>
      <xdr:rowOff>152400</xdr:rowOff>
    </xdr:from>
    <xdr:to>
      <xdr:col>18</xdr:col>
      <xdr:colOff>314325</xdr:colOff>
      <xdr:row>19</xdr:row>
      <xdr:rowOff>190500</xdr:rowOff>
    </xdr:to>
    <xdr:sp>
      <xdr:nvSpPr>
        <xdr:cNvPr id="9" name="Left Brace 9"/>
        <xdr:cNvSpPr>
          <a:spLocks/>
        </xdr:cNvSpPr>
      </xdr:nvSpPr>
      <xdr:spPr>
        <a:xfrm rot="5400000">
          <a:off x="8610600" y="3067050"/>
          <a:ext cx="638175" cy="200025"/>
        </a:xfrm>
        <a:prstGeom prst="leftBrace">
          <a:avLst>
            <a:gd name="adj" fmla="val -47388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19</xdr:row>
      <xdr:rowOff>28575</xdr:rowOff>
    </xdr:from>
    <xdr:to>
      <xdr:col>23</xdr:col>
      <xdr:colOff>314325</xdr:colOff>
      <xdr:row>19</xdr:row>
      <xdr:rowOff>180975</xdr:rowOff>
    </xdr:to>
    <xdr:sp>
      <xdr:nvSpPr>
        <xdr:cNvPr id="10" name="Left Brace 10"/>
        <xdr:cNvSpPr>
          <a:spLocks/>
        </xdr:cNvSpPr>
      </xdr:nvSpPr>
      <xdr:spPr>
        <a:xfrm rot="5400000">
          <a:off x="9544050" y="3105150"/>
          <a:ext cx="1943100" cy="152400"/>
        </a:xfrm>
        <a:prstGeom prst="leftBrace">
          <a:avLst>
            <a:gd name="adj" fmla="val -49347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7</xdr:row>
      <xdr:rowOff>133350</xdr:rowOff>
    </xdr:from>
    <xdr:to>
      <xdr:col>25</xdr:col>
      <xdr:colOff>257175</xdr:colOff>
      <xdr:row>10</xdr:row>
      <xdr:rowOff>142875</xdr:rowOff>
    </xdr:to>
    <xdr:sp>
      <xdr:nvSpPr>
        <xdr:cNvPr id="11" name="Rectangular Callout 11"/>
        <xdr:cNvSpPr>
          <a:spLocks/>
        </xdr:cNvSpPr>
      </xdr:nvSpPr>
      <xdr:spPr>
        <a:xfrm>
          <a:off x="10525125" y="1266825"/>
          <a:ext cx="1800225" cy="495300"/>
        </a:xfrm>
        <a:prstGeom prst="wedgeRectCallout">
          <a:avLst>
            <a:gd name="adj1" fmla="val -52310"/>
            <a:gd name="adj2" fmla="val 325842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Diisi sesuai dengan data riil</a:t>
          </a:r>
          <a:r>
            <a:rPr lang="en-US" cap="none" sz="1100" b="0" i="0" u="none" baseline="0">
              <a:solidFill>
                <a:srgbClr val="000000"/>
              </a:solidFill>
            </a:rPr>
            <a:t> yang ada disekolah
</a:t>
          </a:r>
        </a:p>
      </xdr:txBody>
    </xdr:sp>
    <xdr:clientData/>
  </xdr:twoCellAnchor>
  <xdr:twoCellAnchor>
    <xdr:from>
      <xdr:col>31</xdr:col>
      <xdr:colOff>247650</xdr:colOff>
      <xdr:row>11</xdr:row>
      <xdr:rowOff>104775</xdr:rowOff>
    </xdr:from>
    <xdr:to>
      <xdr:col>34</xdr:col>
      <xdr:colOff>219075</xdr:colOff>
      <xdr:row>13</xdr:row>
      <xdr:rowOff>123825</xdr:rowOff>
    </xdr:to>
    <xdr:sp>
      <xdr:nvSpPr>
        <xdr:cNvPr id="12" name="Rectangular Callout 12"/>
        <xdr:cNvSpPr>
          <a:spLocks/>
        </xdr:cNvSpPr>
      </xdr:nvSpPr>
      <xdr:spPr>
        <a:xfrm>
          <a:off x="16116300" y="1885950"/>
          <a:ext cx="1800225" cy="342900"/>
        </a:xfrm>
        <a:prstGeom prst="wedgeRectCallout">
          <a:avLst>
            <a:gd name="adj1" fmla="val -26384"/>
            <a:gd name="adj2" fmla="val 3220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Tidak diisi,</a:t>
          </a:r>
          <a:r>
            <a:rPr lang="en-US" cap="none" sz="1100" b="0" i="0" u="none" baseline="0">
              <a:solidFill>
                <a:srgbClr val="000000"/>
              </a:solidFill>
            </a:rPr>
            <a:t> sudah ada rumus
</a:t>
          </a:r>
        </a:p>
      </xdr:txBody>
    </xdr:sp>
    <xdr:clientData/>
  </xdr:twoCellAnchor>
  <xdr:twoCellAnchor>
    <xdr:from>
      <xdr:col>25</xdr:col>
      <xdr:colOff>342900</xdr:colOff>
      <xdr:row>10</xdr:row>
      <xdr:rowOff>152400</xdr:rowOff>
    </xdr:from>
    <xdr:to>
      <xdr:col>28</xdr:col>
      <xdr:colOff>409575</xdr:colOff>
      <xdr:row>13</xdr:row>
      <xdr:rowOff>9525</xdr:rowOff>
    </xdr:to>
    <xdr:sp>
      <xdr:nvSpPr>
        <xdr:cNvPr id="13" name="Rectangular Callout 13"/>
        <xdr:cNvSpPr>
          <a:spLocks/>
        </xdr:cNvSpPr>
      </xdr:nvSpPr>
      <xdr:spPr>
        <a:xfrm>
          <a:off x="12411075" y="1771650"/>
          <a:ext cx="1800225" cy="342900"/>
        </a:xfrm>
        <a:prstGeom prst="wedgeRectCallout">
          <a:avLst>
            <a:gd name="adj1" fmla="val -36435"/>
            <a:gd name="adj2" fmla="val 35255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Tidak diisi,</a:t>
          </a:r>
          <a:r>
            <a:rPr lang="en-US" cap="none" sz="1100" b="0" i="0" u="none" baseline="0">
              <a:solidFill>
                <a:srgbClr val="000000"/>
              </a:solidFill>
            </a:rPr>
            <a:t> sudah ada rumus
</a:t>
          </a:r>
        </a:p>
      </xdr:txBody>
    </xdr:sp>
    <xdr:clientData/>
  </xdr:twoCellAnchor>
  <xdr:twoCellAnchor>
    <xdr:from>
      <xdr:col>24</xdr:col>
      <xdr:colOff>209550</xdr:colOff>
      <xdr:row>19</xdr:row>
      <xdr:rowOff>57150</xdr:rowOff>
    </xdr:from>
    <xdr:to>
      <xdr:col>27</xdr:col>
      <xdr:colOff>361950</xdr:colOff>
      <xdr:row>19</xdr:row>
      <xdr:rowOff>180975</xdr:rowOff>
    </xdr:to>
    <xdr:sp>
      <xdr:nvSpPr>
        <xdr:cNvPr id="14" name="Left Brace 14"/>
        <xdr:cNvSpPr>
          <a:spLocks/>
        </xdr:cNvSpPr>
      </xdr:nvSpPr>
      <xdr:spPr>
        <a:xfrm rot="5400000">
          <a:off x="11830050" y="3133725"/>
          <a:ext cx="1666875" cy="123825"/>
        </a:xfrm>
        <a:prstGeom prst="leftBrace">
          <a:avLst>
            <a:gd name="adj" fmla="val -49379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76200</xdr:rowOff>
    </xdr:from>
    <xdr:to>
      <xdr:col>8</xdr:col>
      <xdr:colOff>276225</xdr:colOff>
      <xdr:row>28</xdr:row>
      <xdr:rowOff>28575</xdr:rowOff>
    </xdr:to>
    <xdr:sp>
      <xdr:nvSpPr>
        <xdr:cNvPr id="15" name="Rectangular Callout 15"/>
        <xdr:cNvSpPr>
          <a:spLocks/>
        </xdr:cNvSpPr>
      </xdr:nvSpPr>
      <xdr:spPr>
        <a:xfrm>
          <a:off x="2962275" y="4324350"/>
          <a:ext cx="1771650" cy="276225"/>
        </a:xfrm>
        <a:prstGeom prst="wedgeRectCallout">
          <a:avLst>
            <a:gd name="adj1" fmla="val -43194"/>
            <a:gd name="adj2" fmla="val 47286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Diisi dengan jumlah siswa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266700</xdr:colOff>
      <xdr:row>29</xdr:row>
      <xdr:rowOff>9525</xdr:rowOff>
    </xdr:from>
    <xdr:to>
      <xdr:col>11</xdr:col>
      <xdr:colOff>266700</xdr:colOff>
      <xdr:row>33</xdr:row>
      <xdr:rowOff>152400</xdr:rowOff>
    </xdr:to>
    <xdr:sp>
      <xdr:nvSpPr>
        <xdr:cNvPr id="16" name="Rectangular Callout 17"/>
        <xdr:cNvSpPr>
          <a:spLocks/>
        </xdr:cNvSpPr>
      </xdr:nvSpPr>
      <xdr:spPr>
        <a:xfrm>
          <a:off x="3829050" y="4743450"/>
          <a:ext cx="2238375" cy="790575"/>
        </a:xfrm>
        <a:prstGeom prst="wedgeRectCallout">
          <a:avLst>
            <a:gd name="adj1" fmla="val -47990"/>
            <a:gd name="adj2" fmla="val 121462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Diisi sesuai</a:t>
          </a:r>
          <a:r>
            <a:rPr lang="en-US" cap="none" sz="1100" b="0" i="0" u="none" baseline="0">
              <a:solidFill>
                <a:srgbClr val="000000"/>
              </a:solidFill>
            </a:rPr>
            <a:t> dengan tabel  Perhitungan JTM guru SMK Paralel Kelas = 1 berdasarkan kelompok bidang studi</a:t>
          </a:r>
        </a:p>
      </xdr:txBody>
    </xdr:sp>
    <xdr:clientData/>
  </xdr:twoCellAnchor>
  <xdr:twoCellAnchor>
    <xdr:from>
      <xdr:col>9</xdr:col>
      <xdr:colOff>38100</xdr:colOff>
      <xdr:row>8</xdr:row>
      <xdr:rowOff>47625</xdr:rowOff>
    </xdr:from>
    <xdr:to>
      <xdr:col>11</xdr:col>
      <xdr:colOff>257175</xdr:colOff>
      <xdr:row>10</xdr:row>
      <xdr:rowOff>66675</xdr:rowOff>
    </xdr:to>
    <xdr:sp>
      <xdr:nvSpPr>
        <xdr:cNvPr id="17" name="Rectangular Callout 18"/>
        <xdr:cNvSpPr>
          <a:spLocks/>
        </xdr:cNvSpPr>
      </xdr:nvSpPr>
      <xdr:spPr>
        <a:xfrm>
          <a:off x="4943475" y="1343025"/>
          <a:ext cx="1114425" cy="342900"/>
        </a:xfrm>
        <a:prstGeom prst="wedgeRectCallout">
          <a:avLst>
            <a:gd name="adj1" fmla="val -49013"/>
            <a:gd name="adj2" fmla="val 22477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Terisi otomatis</a:t>
          </a:r>
        </a:p>
      </xdr:txBody>
    </xdr:sp>
    <xdr:clientData/>
  </xdr:twoCellAnchor>
  <xdr:twoCellAnchor>
    <xdr:from>
      <xdr:col>7</xdr:col>
      <xdr:colOff>190500</xdr:colOff>
      <xdr:row>14</xdr:row>
      <xdr:rowOff>47625</xdr:rowOff>
    </xdr:from>
    <xdr:to>
      <xdr:col>10</xdr:col>
      <xdr:colOff>323850</xdr:colOff>
      <xdr:row>16</xdr:row>
      <xdr:rowOff>47625</xdr:rowOff>
    </xdr:to>
    <xdr:sp>
      <xdr:nvSpPr>
        <xdr:cNvPr id="18" name="Left Brace 19"/>
        <xdr:cNvSpPr>
          <a:spLocks/>
        </xdr:cNvSpPr>
      </xdr:nvSpPr>
      <xdr:spPr>
        <a:xfrm rot="5400000">
          <a:off x="4200525" y="2314575"/>
          <a:ext cx="1476375" cy="323850"/>
        </a:xfrm>
        <a:prstGeom prst="leftBrace">
          <a:avLst>
            <a:gd name="adj" fmla="val -48171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8.7109375" style="0" customWidth="1"/>
    <col min="14" max="14" width="11.7109375" style="0" customWidth="1"/>
  </cols>
  <sheetData>
    <row r="1" ht="12.75">
      <c r="A1" s="3" t="s">
        <v>105</v>
      </c>
    </row>
    <row r="2" ht="12.75">
      <c r="A2" s="3" t="s">
        <v>106</v>
      </c>
    </row>
    <row r="3" ht="12.75">
      <c r="A3" s="3" t="s">
        <v>107</v>
      </c>
    </row>
    <row r="5" spans="1:15" ht="12.75">
      <c r="A5" s="68" t="s">
        <v>0</v>
      </c>
      <c r="B5" s="68" t="s">
        <v>21</v>
      </c>
      <c r="C5" s="68" t="s">
        <v>22</v>
      </c>
      <c r="D5" s="68" t="s">
        <v>23</v>
      </c>
      <c r="E5" s="68" t="s">
        <v>24</v>
      </c>
      <c r="F5" s="68" t="s">
        <v>25</v>
      </c>
      <c r="G5" s="68" t="s">
        <v>26</v>
      </c>
      <c r="H5" s="68" t="s">
        <v>27</v>
      </c>
      <c r="I5" s="68" t="s">
        <v>28</v>
      </c>
      <c r="J5" s="68" t="s">
        <v>29</v>
      </c>
      <c r="K5" s="68" t="s">
        <v>30</v>
      </c>
      <c r="L5" s="68" t="s">
        <v>31</v>
      </c>
      <c r="M5" s="68" t="s">
        <v>32</v>
      </c>
      <c r="N5" s="68" t="s">
        <v>33</v>
      </c>
      <c r="O5" s="69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4"/>
    </row>
    <row r="8" spans="1:14" ht="12.75">
      <c r="A8" s="8">
        <v>1</v>
      </c>
      <c r="B8" s="7" t="s">
        <v>34</v>
      </c>
      <c r="C8" s="8">
        <v>192</v>
      </c>
      <c r="D8" s="9">
        <f aca="true" t="shared" si="0" ref="D8:I13">$C8/3/38</f>
        <v>1.6842105263157894</v>
      </c>
      <c r="E8" s="9">
        <f t="shared" si="0"/>
        <v>1.6842105263157894</v>
      </c>
      <c r="F8" s="9">
        <f t="shared" si="0"/>
        <v>1.6842105263157894</v>
      </c>
      <c r="G8" s="9">
        <f t="shared" si="0"/>
        <v>1.6842105263157894</v>
      </c>
      <c r="H8" s="9">
        <f t="shared" si="0"/>
        <v>1.6842105263157894</v>
      </c>
      <c r="I8" s="9">
        <f t="shared" si="0"/>
        <v>1.6842105263157894</v>
      </c>
      <c r="J8" s="9">
        <f aca="true" t="shared" si="1" ref="J8:K23">D8+F8+H8</f>
        <v>5.052631578947368</v>
      </c>
      <c r="K8" s="9">
        <f t="shared" si="1"/>
        <v>5.052631578947368</v>
      </c>
      <c r="L8" s="9">
        <f>IF(J8&gt;K8,J8,IF(J8&lt;K8,K8,K8))</f>
        <v>5.052631578947368</v>
      </c>
      <c r="M8" s="12">
        <v>1</v>
      </c>
      <c r="N8" s="9">
        <f>M8*K8</f>
        <v>5.052631578947368</v>
      </c>
    </row>
    <row r="9" spans="1:14" ht="12.75">
      <c r="A9" s="8">
        <v>2</v>
      </c>
      <c r="B9" s="7" t="s">
        <v>35</v>
      </c>
      <c r="C9" s="8">
        <v>192</v>
      </c>
      <c r="D9" s="9">
        <f t="shared" si="0"/>
        <v>1.6842105263157894</v>
      </c>
      <c r="E9" s="9">
        <f t="shared" si="0"/>
        <v>1.6842105263157894</v>
      </c>
      <c r="F9" s="9">
        <f t="shared" si="0"/>
        <v>1.6842105263157894</v>
      </c>
      <c r="G9" s="9">
        <f t="shared" si="0"/>
        <v>1.6842105263157894</v>
      </c>
      <c r="H9" s="9">
        <f t="shared" si="0"/>
        <v>1.6842105263157894</v>
      </c>
      <c r="I9" s="9">
        <f t="shared" si="0"/>
        <v>1.6842105263157894</v>
      </c>
      <c r="J9" s="9">
        <f t="shared" si="1"/>
        <v>5.052631578947368</v>
      </c>
      <c r="K9" s="9">
        <f t="shared" si="1"/>
        <v>5.052631578947368</v>
      </c>
      <c r="L9" s="9">
        <f aca="true" t="shared" si="2" ref="L9:L24">IF(J9&gt;K9,J9,IF(J9&lt;K9,K9,K9))</f>
        <v>5.052631578947368</v>
      </c>
      <c r="M9" s="12">
        <v>1</v>
      </c>
      <c r="N9" s="9">
        <f aca="true" t="shared" si="3" ref="N9:N24">M9*K9</f>
        <v>5.052631578947368</v>
      </c>
    </row>
    <row r="10" spans="1:14" ht="12.75">
      <c r="A10" s="8">
        <v>3</v>
      </c>
      <c r="B10" s="7" t="s">
        <v>36</v>
      </c>
      <c r="C10" s="8">
        <v>192</v>
      </c>
      <c r="D10" s="9">
        <f t="shared" si="0"/>
        <v>1.6842105263157894</v>
      </c>
      <c r="E10" s="9">
        <f t="shared" si="0"/>
        <v>1.6842105263157894</v>
      </c>
      <c r="F10" s="9">
        <f t="shared" si="0"/>
        <v>1.6842105263157894</v>
      </c>
      <c r="G10" s="9">
        <f t="shared" si="0"/>
        <v>1.6842105263157894</v>
      </c>
      <c r="H10" s="9">
        <f t="shared" si="0"/>
        <v>1.6842105263157894</v>
      </c>
      <c r="I10" s="9">
        <f t="shared" si="0"/>
        <v>1.6842105263157894</v>
      </c>
      <c r="J10" s="9">
        <f t="shared" si="1"/>
        <v>5.052631578947368</v>
      </c>
      <c r="K10" s="9">
        <f t="shared" si="1"/>
        <v>5.052631578947368</v>
      </c>
      <c r="L10" s="9">
        <f t="shared" si="2"/>
        <v>5.052631578947368</v>
      </c>
      <c r="M10" s="12">
        <v>1</v>
      </c>
      <c r="N10" s="9">
        <f t="shared" si="3"/>
        <v>5.052631578947368</v>
      </c>
    </row>
    <row r="11" spans="1:14" ht="12.75">
      <c r="A11" s="8">
        <v>4</v>
      </c>
      <c r="B11" s="7" t="s">
        <v>37</v>
      </c>
      <c r="C11" s="8">
        <v>440</v>
      </c>
      <c r="D11" s="9">
        <f t="shared" si="0"/>
        <v>3.859649122807017</v>
      </c>
      <c r="E11" s="9">
        <f t="shared" si="0"/>
        <v>3.859649122807017</v>
      </c>
      <c r="F11" s="9">
        <f t="shared" si="0"/>
        <v>3.859649122807017</v>
      </c>
      <c r="G11" s="9">
        <f t="shared" si="0"/>
        <v>3.859649122807017</v>
      </c>
      <c r="H11" s="9">
        <f t="shared" si="0"/>
        <v>3.859649122807017</v>
      </c>
      <c r="I11" s="9">
        <f t="shared" si="0"/>
        <v>3.859649122807017</v>
      </c>
      <c r="J11" s="9">
        <f t="shared" si="1"/>
        <v>11.578947368421051</v>
      </c>
      <c r="K11" s="9">
        <f t="shared" si="1"/>
        <v>11.578947368421051</v>
      </c>
      <c r="L11" s="9">
        <f t="shared" si="2"/>
        <v>11.578947368421051</v>
      </c>
      <c r="M11" s="12">
        <v>1</v>
      </c>
      <c r="N11" s="9">
        <f t="shared" si="3"/>
        <v>11.578947368421051</v>
      </c>
    </row>
    <row r="12" spans="1:14" ht="12.75">
      <c r="A12" s="8">
        <v>5</v>
      </c>
      <c r="B12" s="7" t="s">
        <v>38</v>
      </c>
      <c r="C12" s="8">
        <v>330</v>
      </c>
      <c r="D12" s="9">
        <f t="shared" si="0"/>
        <v>2.8947368421052633</v>
      </c>
      <c r="E12" s="9">
        <f t="shared" si="0"/>
        <v>2.8947368421052633</v>
      </c>
      <c r="F12" s="9">
        <f t="shared" si="0"/>
        <v>2.8947368421052633</v>
      </c>
      <c r="G12" s="9">
        <f t="shared" si="0"/>
        <v>2.8947368421052633</v>
      </c>
      <c r="H12" s="9">
        <f t="shared" si="0"/>
        <v>2.8947368421052633</v>
      </c>
      <c r="I12" s="9">
        <f t="shared" si="0"/>
        <v>2.8947368421052633</v>
      </c>
      <c r="J12" s="9">
        <f t="shared" si="1"/>
        <v>8.68421052631579</v>
      </c>
      <c r="K12" s="9">
        <f t="shared" si="1"/>
        <v>8.68421052631579</v>
      </c>
      <c r="L12" s="9">
        <f t="shared" si="2"/>
        <v>8.68421052631579</v>
      </c>
      <c r="M12" s="12">
        <v>1</v>
      </c>
      <c r="N12" s="9">
        <f t="shared" si="3"/>
        <v>8.68421052631579</v>
      </c>
    </row>
    <row r="13" spans="1:14" ht="12.75">
      <c r="A13" s="8">
        <v>6</v>
      </c>
      <c r="B13" s="7" t="s">
        <v>39</v>
      </c>
      <c r="C13" s="8">
        <v>192</v>
      </c>
      <c r="D13" s="9">
        <f t="shared" si="0"/>
        <v>1.6842105263157894</v>
      </c>
      <c r="E13" s="9">
        <f t="shared" si="0"/>
        <v>1.6842105263157894</v>
      </c>
      <c r="F13" s="9">
        <f t="shared" si="0"/>
        <v>1.6842105263157894</v>
      </c>
      <c r="G13" s="9">
        <f t="shared" si="0"/>
        <v>1.6842105263157894</v>
      </c>
      <c r="H13" s="9">
        <f t="shared" si="0"/>
        <v>1.6842105263157894</v>
      </c>
      <c r="I13" s="9">
        <f t="shared" si="0"/>
        <v>1.6842105263157894</v>
      </c>
      <c r="J13" s="9">
        <f t="shared" si="1"/>
        <v>5.052631578947368</v>
      </c>
      <c r="K13" s="9">
        <f t="shared" si="1"/>
        <v>5.052631578947368</v>
      </c>
      <c r="L13" s="9">
        <f t="shared" si="2"/>
        <v>5.052631578947368</v>
      </c>
      <c r="M13" s="12">
        <v>1</v>
      </c>
      <c r="N13" s="9">
        <f t="shared" si="3"/>
        <v>5.052631578947368</v>
      </c>
    </row>
    <row r="14" spans="1:14" ht="12.75">
      <c r="A14" s="8">
        <v>7</v>
      </c>
      <c r="B14" s="7" t="s">
        <v>41</v>
      </c>
      <c r="C14" s="8"/>
      <c r="D14" s="10"/>
      <c r="E14" s="10"/>
      <c r="F14" s="10"/>
      <c r="G14" s="10"/>
      <c r="H14" s="10"/>
      <c r="I14" s="10"/>
      <c r="J14" s="9"/>
      <c r="K14" s="9">
        <f t="shared" si="1"/>
        <v>0</v>
      </c>
      <c r="L14" s="9">
        <f t="shared" si="2"/>
        <v>0</v>
      </c>
      <c r="M14" s="12">
        <v>1</v>
      </c>
      <c r="N14" s="9">
        <f t="shared" si="3"/>
        <v>0</v>
      </c>
    </row>
    <row r="15" spans="1:14" ht="12.75">
      <c r="A15" s="8">
        <v>8</v>
      </c>
      <c r="B15" s="7" t="s">
        <v>42</v>
      </c>
      <c r="C15" s="8"/>
      <c r="D15" s="10"/>
      <c r="E15" s="10"/>
      <c r="F15" s="10"/>
      <c r="G15" s="10"/>
      <c r="H15" s="10"/>
      <c r="I15" s="10"/>
      <c r="J15" s="9"/>
      <c r="K15" s="9">
        <f t="shared" si="1"/>
        <v>0</v>
      </c>
      <c r="L15" s="9">
        <f t="shared" si="2"/>
        <v>0</v>
      </c>
      <c r="M15" s="12">
        <v>1</v>
      </c>
      <c r="N15" s="9">
        <f t="shared" si="3"/>
        <v>0</v>
      </c>
    </row>
    <row r="16" spans="1:14" ht="12.75">
      <c r="A16" s="8">
        <v>9</v>
      </c>
      <c r="B16" s="7" t="s">
        <v>43</v>
      </c>
      <c r="C16" s="8"/>
      <c r="D16" s="10"/>
      <c r="E16" s="10"/>
      <c r="F16" s="10"/>
      <c r="G16" s="10"/>
      <c r="H16" s="10"/>
      <c r="I16" s="10"/>
      <c r="J16" s="9"/>
      <c r="K16" s="9">
        <f t="shared" si="1"/>
        <v>0</v>
      </c>
      <c r="L16" s="9">
        <f t="shared" si="2"/>
        <v>0</v>
      </c>
      <c r="M16" s="12">
        <v>1</v>
      </c>
      <c r="N16" s="9">
        <f t="shared" si="3"/>
        <v>0</v>
      </c>
    </row>
    <row r="17" spans="1:14" ht="12.75">
      <c r="A17" s="8">
        <v>10</v>
      </c>
      <c r="B17" s="7" t="s">
        <v>40</v>
      </c>
      <c r="C17" s="8">
        <v>128</v>
      </c>
      <c r="D17" s="9">
        <f aca="true" t="shared" si="4" ref="D17:I25">$C17/3/38</f>
        <v>1.1228070175438596</v>
      </c>
      <c r="E17" s="9">
        <f t="shared" si="4"/>
        <v>1.1228070175438596</v>
      </c>
      <c r="F17" s="9">
        <f t="shared" si="4"/>
        <v>1.1228070175438596</v>
      </c>
      <c r="G17" s="9">
        <f t="shared" si="4"/>
        <v>1.1228070175438596</v>
      </c>
      <c r="H17" s="9">
        <f t="shared" si="4"/>
        <v>1.1228070175438596</v>
      </c>
      <c r="I17" s="9">
        <f t="shared" si="4"/>
        <v>1.1228070175438596</v>
      </c>
      <c r="J17" s="9">
        <f aca="true" t="shared" si="5" ref="J17:K24">D17+F17+H17</f>
        <v>3.3684210526315788</v>
      </c>
      <c r="K17" s="9">
        <f t="shared" si="1"/>
        <v>3.3684210526315788</v>
      </c>
      <c r="L17" s="9">
        <f t="shared" si="2"/>
        <v>3.3684210526315788</v>
      </c>
      <c r="M17" s="12">
        <v>1</v>
      </c>
      <c r="N17" s="9">
        <f t="shared" si="3"/>
        <v>3.3684210526315788</v>
      </c>
    </row>
    <row r="18" spans="1:14" ht="12.75">
      <c r="A18" s="8">
        <v>11</v>
      </c>
      <c r="B18" s="7" t="s">
        <v>44</v>
      </c>
      <c r="C18" s="8">
        <v>128</v>
      </c>
      <c r="D18" s="9">
        <f t="shared" si="4"/>
        <v>1.1228070175438596</v>
      </c>
      <c r="E18" s="9">
        <f t="shared" si="4"/>
        <v>1.1228070175438596</v>
      </c>
      <c r="F18" s="9">
        <f t="shared" si="4"/>
        <v>1.1228070175438596</v>
      </c>
      <c r="G18" s="9">
        <f t="shared" si="4"/>
        <v>1.1228070175438596</v>
      </c>
      <c r="H18" s="9">
        <f t="shared" si="4"/>
        <v>1.1228070175438596</v>
      </c>
      <c r="I18" s="9">
        <f t="shared" si="4"/>
        <v>1.1228070175438596</v>
      </c>
      <c r="J18" s="9">
        <f t="shared" si="5"/>
        <v>3.3684210526315788</v>
      </c>
      <c r="K18" s="9">
        <f t="shared" si="1"/>
        <v>3.3684210526315788</v>
      </c>
      <c r="L18" s="9">
        <f t="shared" si="2"/>
        <v>3.3684210526315788</v>
      </c>
      <c r="M18" s="12">
        <v>1</v>
      </c>
      <c r="N18" s="9">
        <f t="shared" si="3"/>
        <v>3.3684210526315788</v>
      </c>
    </row>
    <row r="19" spans="1:14" ht="12.75">
      <c r="A19" s="8">
        <v>12</v>
      </c>
      <c r="B19" s="7" t="s">
        <v>45</v>
      </c>
      <c r="C19" s="8">
        <v>192</v>
      </c>
      <c r="D19" s="9">
        <f t="shared" si="4"/>
        <v>1.6842105263157894</v>
      </c>
      <c r="E19" s="9">
        <f t="shared" si="4"/>
        <v>1.6842105263157894</v>
      </c>
      <c r="F19" s="9">
        <f t="shared" si="4"/>
        <v>1.6842105263157894</v>
      </c>
      <c r="G19" s="9">
        <f t="shared" si="4"/>
        <v>1.6842105263157894</v>
      </c>
      <c r="H19" s="9">
        <f t="shared" si="4"/>
        <v>1.6842105263157894</v>
      </c>
      <c r="I19" s="9">
        <f t="shared" si="4"/>
        <v>1.6842105263157894</v>
      </c>
      <c r="J19" s="9">
        <f t="shared" si="5"/>
        <v>5.052631578947368</v>
      </c>
      <c r="K19" s="9">
        <f t="shared" si="1"/>
        <v>5.052631578947368</v>
      </c>
      <c r="L19" s="9">
        <f t="shared" si="2"/>
        <v>5.052631578947368</v>
      </c>
      <c r="M19" s="12">
        <v>1</v>
      </c>
      <c r="N19" s="9">
        <f t="shared" si="3"/>
        <v>5.052631578947368</v>
      </c>
    </row>
    <row r="20" spans="1:14" ht="12.75">
      <c r="A20" s="8">
        <v>13</v>
      </c>
      <c r="B20" s="7" t="s">
        <v>46</v>
      </c>
      <c r="C20" s="8">
        <v>202</v>
      </c>
      <c r="D20" s="9">
        <f t="shared" si="4"/>
        <v>1.7719298245614035</v>
      </c>
      <c r="E20" s="9">
        <f t="shared" si="4"/>
        <v>1.7719298245614035</v>
      </c>
      <c r="F20" s="9">
        <f t="shared" si="4"/>
        <v>1.7719298245614035</v>
      </c>
      <c r="G20" s="9">
        <f t="shared" si="4"/>
        <v>1.7719298245614035</v>
      </c>
      <c r="H20" s="9">
        <f t="shared" si="4"/>
        <v>1.7719298245614035</v>
      </c>
      <c r="I20" s="9">
        <f t="shared" si="4"/>
        <v>1.7719298245614035</v>
      </c>
      <c r="J20" s="9">
        <f t="shared" si="5"/>
        <v>5.315789473684211</v>
      </c>
      <c r="K20" s="9">
        <f t="shared" si="1"/>
        <v>5.315789473684211</v>
      </c>
      <c r="L20" s="9">
        <f t="shared" si="2"/>
        <v>5.315789473684211</v>
      </c>
      <c r="M20" s="12">
        <v>1</v>
      </c>
      <c r="N20" s="9">
        <f t="shared" si="3"/>
        <v>5.315789473684211</v>
      </c>
    </row>
    <row r="21" spans="1:14" ht="12.75">
      <c r="A21" s="8">
        <v>14</v>
      </c>
      <c r="B21" s="7" t="s">
        <v>47</v>
      </c>
      <c r="C21" s="8">
        <v>192</v>
      </c>
      <c r="D21" s="9">
        <f t="shared" si="4"/>
        <v>1.6842105263157894</v>
      </c>
      <c r="E21" s="9">
        <f t="shared" si="4"/>
        <v>1.6842105263157894</v>
      </c>
      <c r="F21" s="9">
        <f t="shared" si="4"/>
        <v>1.6842105263157894</v>
      </c>
      <c r="G21" s="9">
        <f t="shared" si="4"/>
        <v>1.6842105263157894</v>
      </c>
      <c r="H21" s="9">
        <f t="shared" si="4"/>
        <v>1.6842105263157894</v>
      </c>
      <c r="I21" s="9">
        <f t="shared" si="4"/>
        <v>1.6842105263157894</v>
      </c>
      <c r="J21" s="9">
        <f t="shared" si="5"/>
        <v>5.052631578947368</v>
      </c>
      <c r="K21" s="9">
        <f t="shared" si="1"/>
        <v>5.052631578947368</v>
      </c>
      <c r="L21" s="9">
        <f t="shared" si="2"/>
        <v>5.052631578947368</v>
      </c>
      <c r="M21" s="12">
        <v>1</v>
      </c>
      <c r="N21" s="9">
        <f t="shared" si="3"/>
        <v>5.052631578947368</v>
      </c>
    </row>
    <row r="22" spans="1:14" ht="12.75">
      <c r="A22" s="8">
        <v>15</v>
      </c>
      <c r="B22" s="7" t="s">
        <v>19</v>
      </c>
      <c r="C22" s="8">
        <v>1184</v>
      </c>
      <c r="D22" s="9">
        <f t="shared" si="4"/>
        <v>10.385964912280702</v>
      </c>
      <c r="E22" s="9">
        <f t="shared" si="4"/>
        <v>10.385964912280702</v>
      </c>
      <c r="F22" s="9">
        <f t="shared" si="4"/>
        <v>10.385964912280702</v>
      </c>
      <c r="G22" s="9">
        <f t="shared" si="4"/>
        <v>10.385964912280702</v>
      </c>
      <c r="H22" s="9">
        <f t="shared" si="4"/>
        <v>10.385964912280702</v>
      </c>
      <c r="I22" s="9">
        <f t="shared" si="4"/>
        <v>10.385964912280702</v>
      </c>
      <c r="J22" s="9">
        <f t="shared" si="5"/>
        <v>31.157894736842106</v>
      </c>
      <c r="K22" s="9">
        <f t="shared" si="1"/>
        <v>31.157894736842106</v>
      </c>
      <c r="L22" s="9">
        <f t="shared" si="2"/>
        <v>31.157894736842106</v>
      </c>
      <c r="M22" s="12">
        <v>2</v>
      </c>
      <c r="N22" s="9">
        <f t="shared" si="3"/>
        <v>62.31578947368421</v>
      </c>
    </row>
    <row r="23" spans="1:14" ht="12.75">
      <c r="A23" s="8">
        <v>16</v>
      </c>
      <c r="B23" s="7" t="s">
        <v>48</v>
      </c>
      <c r="C23" s="8">
        <v>192</v>
      </c>
      <c r="D23" s="9">
        <f t="shared" si="4"/>
        <v>1.6842105263157894</v>
      </c>
      <c r="E23" s="9">
        <f t="shared" si="4"/>
        <v>1.6842105263157894</v>
      </c>
      <c r="F23" s="9">
        <f t="shared" si="4"/>
        <v>1.6842105263157894</v>
      </c>
      <c r="G23" s="9">
        <f t="shared" si="4"/>
        <v>1.6842105263157894</v>
      </c>
      <c r="H23" s="9">
        <f t="shared" si="4"/>
        <v>1.6842105263157894</v>
      </c>
      <c r="I23" s="9">
        <f t="shared" si="4"/>
        <v>1.6842105263157894</v>
      </c>
      <c r="J23" s="9">
        <f t="shared" si="5"/>
        <v>5.052631578947368</v>
      </c>
      <c r="K23" s="9">
        <f t="shared" si="1"/>
        <v>5.052631578947368</v>
      </c>
      <c r="L23" s="9">
        <f t="shared" si="2"/>
        <v>5.052631578947368</v>
      </c>
      <c r="M23" s="12">
        <v>1</v>
      </c>
      <c r="N23" s="9">
        <f t="shared" si="3"/>
        <v>5.052631578947368</v>
      </c>
    </row>
    <row r="24" spans="1:14" ht="12.75">
      <c r="A24" s="8">
        <v>17</v>
      </c>
      <c r="B24" s="7" t="s">
        <v>49</v>
      </c>
      <c r="C24" s="8">
        <v>192</v>
      </c>
      <c r="D24" s="9">
        <f t="shared" si="4"/>
        <v>1.6842105263157894</v>
      </c>
      <c r="E24" s="9">
        <f t="shared" si="4"/>
        <v>1.6842105263157894</v>
      </c>
      <c r="F24" s="9">
        <f t="shared" si="4"/>
        <v>1.6842105263157894</v>
      </c>
      <c r="G24" s="9">
        <f t="shared" si="4"/>
        <v>1.6842105263157894</v>
      </c>
      <c r="H24" s="9">
        <f t="shared" si="4"/>
        <v>1.6842105263157894</v>
      </c>
      <c r="I24" s="9">
        <f t="shared" si="4"/>
        <v>1.6842105263157894</v>
      </c>
      <c r="J24" s="9">
        <f t="shared" si="5"/>
        <v>5.052631578947368</v>
      </c>
      <c r="K24" s="9">
        <f t="shared" si="5"/>
        <v>5.052631578947368</v>
      </c>
      <c r="L24" s="9">
        <f t="shared" si="2"/>
        <v>5.052631578947368</v>
      </c>
      <c r="M24" s="12">
        <v>1</v>
      </c>
      <c r="N24" s="9">
        <f t="shared" si="3"/>
        <v>5.052631578947368</v>
      </c>
    </row>
    <row r="25" spans="1:14" ht="12.75">
      <c r="A25" s="6"/>
      <c r="B25" s="6"/>
      <c r="C25" s="13">
        <f>SUM(C8:C24)</f>
        <v>3948</v>
      </c>
      <c r="D25" s="9">
        <f t="shared" si="4"/>
        <v>34.63157894736842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4:14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5"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T1" sqref="T1:AE16384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28" width="6.7109375" style="0" customWidth="1"/>
    <col min="29" max="29" width="9.28125" style="0" customWidth="1"/>
    <col min="30" max="30" width="10.00390625" style="0" customWidth="1"/>
    <col min="31" max="31" width="12.7109375" style="0" customWidth="1"/>
  </cols>
  <sheetData>
    <row r="1" spans="1:18" ht="1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3" ht="12.75">
      <c r="A4" s="3" t="s">
        <v>50</v>
      </c>
      <c r="C4" s="3" t="s">
        <v>119</v>
      </c>
    </row>
    <row r="5" spans="1:3" ht="12.75">
      <c r="A5" s="3" t="s">
        <v>11</v>
      </c>
      <c r="C5" t="s">
        <v>117</v>
      </c>
    </row>
    <row r="6" spans="1:3" ht="12.75">
      <c r="A6" s="3" t="s">
        <v>12</v>
      </c>
      <c r="C6" s="3" t="s">
        <v>116</v>
      </c>
    </row>
    <row r="8" spans="1:18" ht="12.75">
      <c r="A8" s="29"/>
      <c r="B8" s="30" t="s">
        <v>51</v>
      </c>
      <c r="C8" s="31" t="s">
        <v>52</v>
      </c>
      <c r="D8" s="31" t="s">
        <v>53</v>
      </c>
      <c r="E8" s="32"/>
      <c r="F8" s="29"/>
      <c r="G8" s="73" t="s">
        <v>51</v>
      </c>
      <c r="H8" s="73"/>
      <c r="I8" s="73"/>
      <c r="J8" s="31" t="s">
        <v>52</v>
      </c>
      <c r="K8" s="31" t="s">
        <v>53</v>
      </c>
      <c r="L8" s="32"/>
      <c r="M8" s="29"/>
      <c r="N8" s="73" t="s">
        <v>51</v>
      </c>
      <c r="O8" s="73"/>
      <c r="P8" s="73"/>
      <c r="Q8" s="31" t="s">
        <v>52</v>
      </c>
      <c r="R8" s="31" t="s">
        <v>53</v>
      </c>
    </row>
    <row r="9" spans="1:18" ht="12.75">
      <c r="A9" s="31">
        <v>1</v>
      </c>
      <c r="B9" s="52"/>
      <c r="C9" s="54"/>
      <c r="D9" s="54"/>
      <c r="E9" s="32"/>
      <c r="F9" s="31">
        <v>5</v>
      </c>
      <c r="G9" s="87" t="s">
        <v>13</v>
      </c>
      <c r="H9" s="87"/>
      <c r="I9" s="87"/>
      <c r="J9" s="52"/>
      <c r="K9" s="52"/>
      <c r="L9" s="32"/>
      <c r="M9" s="31">
        <v>9</v>
      </c>
      <c r="N9" s="87" t="s">
        <v>13</v>
      </c>
      <c r="O9" s="87"/>
      <c r="P9" s="87"/>
      <c r="Q9" s="52"/>
      <c r="R9" s="52"/>
    </row>
    <row r="10" spans="1:18" ht="12.75">
      <c r="A10" s="31">
        <v>2</v>
      </c>
      <c r="B10" s="52"/>
      <c r="C10" s="54"/>
      <c r="D10" s="54"/>
      <c r="E10" s="32"/>
      <c r="F10" s="31">
        <v>6</v>
      </c>
      <c r="G10" s="87" t="s">
        <v>13</v>
      </c>
      <c r="H10" s="87"/>
      <c r="I10" s="87"/>
      <c r="J10" s="52"/>
      <c r="K10" s="52"/>
      <c r="L10" s="32"/>
      <c r="M10" s="31">
        <v>10</v>
      </c>
      <c r="N10" s="87" t="s">
        <v>13</v>
      </c>
      <c r="O10" s="87"/>
      <c r="P10" s="87"/>
      <c r="Q10" s="52"/>
      <c r="R10" s="52"/>
    </row>
    <row r="11" spans="1:18" ht="12.75">
      <c r="A11" s="31">
        <v>3</v>
      </c>
      <c r="B11" s="52"/>
      <c r="C11" s="54"/>
      <c r="D11" s="54"/>
      <c r="E11" s="32"/>
      <c r="F11" s="31">
        <v>7</v>
      </c>
      <c r="G11" s="87" t="s">
        <v>13</v>
      </c>
      <c r="H11" s="87"/>
      <c r="I11" s="87"/>
      <c r="J11" s="52"/>
      <c r="K11" s="52"/>
      <c r="L11" s="32"/>
      <c r="M11" s="55"/>
      <c r="N11" s="88"/>
      <c r="O11" s="88"/>
      <c r="P11" s="88"/>
      <c r="Q11" s="56"/>
      <c r="R11" s="56"/>
    </row>
    <row r="12" spans="1:18" ht="12.75">
      <c r="A12" s="31">
        <v>4</v>
      </c>
      <c r="B12" s="52"/>
      <c r="C12" s="54"/>
      <c r="D12" s="54"/>
      <c r="E12" s="32"/>
      <c r="F12" s="31">
        <v>8</v>
      </c>
      <c r="G12" s="87" t="s">
        <v>13</v>
      </c>
      <c r="H12" s="87"/>
      <c r="I12" s="87"/>
      <c r="J12" s="52"/>
      <c r="K12" s="52"/>
      <c r="L12" s="32"/>
      <c r="M12" s="57"/>
      <c r="N12" s="89"/>
      <c r="O12" s="89"/>
      <c r="P12" s="89"/>
      <c r="Q12" s="58"/>
      <c r="R12" s="58"/>
    </row>
    <row r="13" spans="1:4" ht="12.75">
      <c r="A13" s="15"/>
      <c r="B13" s="16"/>
      <c r="C13" s="17"/>
      <c r="D13" s="17"/>
    </row>
    <row r="14" spans="1:4" ht="12.75">
      <c r="A14" s="15"/>
      <c r="B14" s="16"/>
      <c r="C14" s="17"/>
      <c r="D14" s="17"/>
    </row>
    <row r="15" spans="1:4" ht="12.75">
      <c r="A15" s="15"/>
      <c r="B15" s="16"/>
      <c r="C15" s="17"/>
      <c r="D15" s="17"/>
    </row>
    <row r="16" spans="1:31" ht="12.75" customHeight="1">
      <c r="A16" s="86" t="s">
        <v>0</v>
      </c>
      <c r="B16" s="86" t="s">
        <v>21</v>
      </c>
      <c r="C16" s="90" t="s">
        <v>61</v>
      </c>
      <c r="D16" s="91"/>
      <c r="E16" s="91"/>
      <c r="F16" s="91"/>
      <c r="G16" s="91"/>
      <c r="H16" s="90" t="s">
        <v>76</v>
      </c>
      <c r="I16" s="91"/>
      <c r="J16" s="91"/>
      <c r="K16" s="91"/>
      <c r="L16" s="91"/>
      <c r="M16" s="91"/>
      <c r="N16" s="91"/>
      <c r="O16" s="91"/>
      <c r="P16" s="91"/>
      <c r="Q16" s="91"/>
      <c r="R16" s="83" t="s">
        <v>77</v>
      </c>
      <c r="S16" s="82" t="s">
        <v>1</v>
      </c>
      <c r="T16" s="82"/>
      <c r="U16" s="82"/>
      <c r="V16" s="82"/>
      <c r="W16" s="82"/>
      <c r="X16" s="82"/>
      <c r="Y16" s="82"/>
      <c r="Z16" s="82"/>
      <c r="AA16" s="82"/>
      <c r="AB16" s="67" t="s">
        <v>2</v>
      </c>
      <c r="AC16" s="67" t="s">
        <v>3</v>
      </c>
      <c r="AD16" s="82" t="s">
        <v>2</v>
      </c>
      <c r="AE16" s="82" t="s">
        <v>3</v>
      </c>
    </row>
    <row r="17" spans="1:31" ht="12.75" customHeight="1">
      <c r="A17" s="86"/>
      <c r="B17" s="86"/>
      <c r="C17" s="86" t="s">
        <v>62</v>
      </c>
      <c r="D17" s="86" t="s">
        <v>63</v>
      </c>
      <c r="E17" s="86" t="s">
        <v>64</v>
      </c>
      <c r="F17" s="86" t="s">
        <v>65</v>
      </c>
      <c r="G17" s="86" t="s">
        <v>66</v>
      </c>
      <c r="H17" s="33" t="s">
        <v>60</v>
      </c>
      <c r="I17" s="33" t="s">
        <v>67</v>
      </c>
      <c r="J17" s="33" t="s">
        <v>68</v>
      </c>
      <c r="K17" s="33" t="s">
        <v>69</v>
      </c>
      <c r="L17" s="33" t="s">
        <v>70</v>
      </c>
      <c r="M17" s="33" t="s">
        <v>71</v>
      </c>
      <c r="N17" s="33" t="s">
        <v>72</v>
      </c>
      <c r="O17" s="33" t="s">
        <v>73</v>
      </c>
      <c r="P17" s="33" t="s">
        <v>74</v>
      </c>
      <c r="Q17" s="33" t="s">
        <v>75</v>
      </c>
      <c r="R17" s="84"/>
      <c r="S17" s="82" t="s">
        <v>114</v>
      </c>
      <c r="T17" s="82" t="s">
        <v>4</v>
      </c>
      <c r="U17" s="82" t="s">
        <v>16</v>
      </c>
      <c r="V17" s="82"/>
      <c r="W17" s="82"/>
      <c r="X17" s="82"/>
      <c r="Y17" s="82"/>
      <c r="Z17" s="82"/>
      <c r="AA17" s="82"/>
      <c r="AB17" s="82" t="s">
        <v>5</v>
      </c>
      <c r="AC17" s="82" t="s">
        <v>7</v>
      </c>
      <c r="AD17" s="82"/>
      <c r="AE17" s="82"/>
    </row>
    <row r="18" spans="1:31" ht="12.75" customHeight="1">
      <c r="A18" s="86"/>
      <c r="B18" s="86"/>
      <c r="C18" s="86"/>
      <c r="D18" s="86"/>
      <c r="E18" s="86"/>
      <c r="F18" s="86"/>
      <c r="G18" s="86"/>
      <c r="H18" s="34">
        <f>+C9</f>
        <v>0</v>
      </c>
      <c r="I18" s="34">
        <f>+C10</f>
        <v>0</v>
      </c>
      <c r="J18" s="34">
        <f>+C11</f>
        <v>0</v>
      </c>
      <c r="K18" s="34">
        <f>+C12</f>
        <v>0</v>
      </c>
      <c r="L18" s="34">
        <f>+J9</f>
        <v>0</v>
      </c>
      <c r="M18" s="34">
        <f>+J10</f>
        <v>0</v>
      </c>
      <c r="N18" s="34">
        <f>+J11</f>
        <v>0</v>
      </c>
      <c r="O18" s="34">
        <f>+J12</f>
        <v>0</v>
      </c>
      <c r="P18" s="34" t="str">
        <f>+N9</f>
        <v> </v>
      </c>
      <c r="Q18" s="34" t="str">
        <f>+N10</f>
        <v> </v>
      </c>
      <c r="R18" s="84"/>
      <c r="S18" s="82"/>
      <c r="T18" s="82"/>
      <c r="U18" s="82" t="s">
        <v>14</v>
      </c>
      <c r="V18" s="82" t="s">
        <v>15</v>
      </c>
      <c r="W18" s="82" t="s">
        <v>123</v>
      </c>
      <c r="X18" s="82" t="s">
        <v>124</v>
      </c>
      <c r="Y18" s="82" t="s">
        <v>18</v>
      </c>
      <c r="Z18" s="82" t="s">
        <v>17</v>
      </c>
      <c r="AA18" s="82" t="s">
        <v>20</v>
      </c>
      <c r="AB18" s="82"/>
      <c r="AC18" s="82" t="s">
        <v>6</v>
      </c>
      <c r="AD18" s="82"/>
      <c r="AE18" s="82"/>
    </row>
    <row r="19" spans="1:31" ht="12.75">
      <c r="A19" s="86"/>
      <c r="B19" s="86"/>
      <c r="C19" s="86"/>
      <c r="D19" s="86"/>
      <c r="E19" s="86"/>
      <c r="F19" s="86"/>
      <c r="G19" s="86"/>
      <c r="H19" s="34">
        <f>+D9</f>
        <v>0</v>
      </c>
      <c r="I19" s="34">
        <f>+D10</f>
        <v>0</v>
      </c>
      <c r="J19" s="34">
        <f>+D11</f>
        <v>0</v>
      </c>
      <c r="K19" s="34">
        <f>+D12</f>
        <v>0</v>
      </c>
      <c r="L19" s="34">
        <f>+K9</f>
        <v>0</v>
      </c>
      <c r="M19" s="34">
        <f>+K10</f>
        <v>0</v>
      </c>
      <c r="N19" s="34">
        <f>+K11</f>
        <v>0</v>
      </c>
      <c r="O19" s="34">
        <f>+K12</f>
        <v>0</v>
      </c>
      <c r="P19" s="34">
        <f>+R9</f>
        <v>0</v>
      </c>
      <c r="Q19" s="34">
        <f>+R10</f>
        <v>0</v>
      </c>
      <c r="R19" s="85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12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7">
        <v>11</v>
      </c>
      <c r="L20" s="27">
        <v>12</v>
      </c>
      <c r="M20" s="27">
        <v>13</v>
      </c>
      <c r="N20" s="27">
        <v>14</v>
      </c>
      <c r="O20" s="27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8">
        <v>24</v>
      </c>
      <c r="Y20" s="28">
        <v>25</v>
      </c>
      <c r="Z20" s="28">
        <v>26</v>
      </c>
      <c r="AA20" s="28">
        <v>27</v>
      </c>
      <c r="AB20" s="28">
        <v>28</v>
      </c>
      <c r="AC20" s="28">
        <v>29</v>
      </c>
      <c r="AD20" s="28">
        <v>30</v>
      </c>
      <c r="AE20" s="28">
        <v>31</v>
      </c>
    </row>
    <row r="21" spans="1:31" ht="15.75" customHeight="1">
      <c r="A21" s="22" t="s">
        <v>81</v>
      </c>
      <c r="B21" s="23" t="s">
        <v>82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8">
        <v>1</v>
      </c>
      <c r="B22" s="59" t="s">
        <v>34</v>
      </c>
      <c r="C22" s="35">
        <v>5.05</v>
      </c>
      <c r="D22" s="35">
        <v>5.05</v>
      </c>
      <c r="E22" s="35">
        <v>5.05</v>
      </c>
      <c r="F22" s="35">
        <v>5.05</v>
      </c>
      <c r="G22" s="9"/>
      <c r="H22" s="61">
        <f>$H$19*C22</f>
        <v>0</v>
      </c>
      <c r="I22" s="61">
        <f>$I$19*D22</f>
        <v>0</v>
      </c>
      <c r="J22" s="61">
        <f>$J$19*E22</f>
        <v>0</v>
      </c>
      <c r="K22" s="61">
        <f>$K$19*F22</f>
        <v>0</v>
      </c>
      <c r="L22" s="48"/>
      <c r="M22" s="48"/>
      <c r="N22" s="48"/>
      <c r="O22" s="48"/>
      <c r="P22" s="48"/>
      <c r="Q22" s="48"/>
      <c r="R22" s="61">
        <f>SUM(H22:Q22)</f>
        <v>0</v>
      </c>
      <c r="S22" s="61">
        <f>R22/24</f>
        <v>0</v>
      </c>
      <c r="T22" s="39"/>
      <c r="U22" s="40"/>
      <c r="V22" s="40"/>
      <c r="W22" s="40"/>
      <c r="X22" s="40"/>
      <c r="Y22" s="40"/>
      <c r="Z22" s="40"/>
      <c r="AA22" s="62">
        <f>IF(U22=1,0.25,0)+IF(V22=1,0.5,0)+IF(W22=1,0.5,0)+IF(X22=1,0.5,0)+IF(Y22=1,0.5,0)+IF(Z22=1,0.5,0)</f>
        <v>0</v>
      </c>
      <c r="AB22" s="63" t="str">
        <f aca="true" t="shared" si="0" ref="AB22:AB37">IF((T22-AA22)&gt;S22,(T22-AA22)-S22," - ")</f>
        <v> - </v>
      </c>
      <c r="AC22" s="63" t="str">
        <f aca="true" t="shared" si="1" ref="AC22:AC37">IF((T22-AA22)&lt;S22,S22-(T22-AA22)," - ")</f>
        <v> - </v>
      </c>
      <c r="AD22" s="64" t="str">
        <f>IF(AC22&gt;1,AC22," - ")</f>
        <v> - </v>
      </c>
      <c r="AE22" s="41"/>
    </row>
    <row r="23" spans="1:31" ht="12.75">
      <c r="A23" s="8">
        <v>2</v>
      </c>
      <c r="B23" s="59" t="s">
        <v>35</v>
      </c>
      <c r="C23" s="35">
        <v>5.05</v>
      </c>
      <c r="D23" s="35">
        <v>5.05</v>
      </c>
      <c r="E23" s="35">
        <v>5.05</v>
      </c>
      <c r="F23" s="35">
        <v>5.05</v>
      </c>
      <c r="G23" s="9"/>
      <c r="H23" s="61">
        <f aca="true" t="shared" si="2" ref="H23:H36">$H$19*C23</f>
        <v>0</v>
      </c>
      <c r="I23" s="61">
        <f aca="true" t="shared" si="3" ref="I23:I36">$I$19*D23</f>
        <v>0</v>
      </c>
      <c r="J23" s="61">
        <f aca="true" t="shared" si="4" ref="J23:J36">$J$19*E23</f>
        <v>0</v>
      </c>
      <c r="K23" s="61">
        <f aca="true" t="shared" si="5" ref="K23:K36">$K$19*F23</f>
        <v>0</v>
      </c>
      <c r="L23" s="48"/>
      <c r="M23" s="49"/>
      <c r="N23" s="48"/>
      <c r="O23" s="38"/>
      <c r="P23" s="38"/>
      <c r="Q23" s="38"/>
      <c r="R23" s="61">
        <f aca="true" t="shared" si="6" ref="R23:R36">SUM(H23:Q23)</f>
        <v>0</v>
      </c>
      <c r="S23" s="61">
        <f aca="true" t="shared" si="7" ref="S23:S36">R23/24</f>
        <v>0</v>
      </c>
      <c r="T23" s="39"/>
      <c r="U23" s="40"/>
      <c r="V23" s="40"/>
      <c r="W23" s="40"/>
      <c r="X23" s="40"/>
      <c r="Y23" s="40"/>
      <c r="Z23" s="40"/>
      <c r="AA23" s="62">
        <f>IF(U23=1,0.25,0)+IF(V23=1,0.5,0)+IF(W23=1,0.5,0)+IF(X23=1,0.5,0)+IF(Y23=1,0.5,0)+IF(Z23=1,0.5,0)</f>
        <v>0</v>
      </c>
      <c r="AB23" s="63" t="str">
        <f t="shared" si="0"/>
        <v> - </v>
      </c>
      <c r="AC23" s="63" t="str">
        <f t="shared" si="1"/>
        <v> - </v>
      </c>
      <c r="AD23" s="64" t="str">
        <f aca="true" t="shared" si="8" ref="AD23:AD48">IF(AC23&gt;1,AC23," - ")</f>
        <v> - </v>
      </c>
      <c r="AE23" s="41"/>
    </row>
    <row r="24" spans="1:31" ht="12.75">
      <c r="A24" s="8">
        <v>3</v>
      </c>
      <c r="B24" s="59" t="s">
        <v>36</v>
      </c>
      <c r="C24" s="35">
        <v>5.05</v>
      </c>
      <c r="D24" s="35">
        <v>5.05</v>
      </c>
      <c r="E24" s="35">
        <v>5.05</v>
      </c>
      <c r="F24" s="35">
        <v>5.05</v>
      </c>
      <c r="G24" s="9"/>
      <c r="H24" s="61">
        <f t="shared" si="2"/>
        <v>0</v>
      </c>
      <c r="I24" s="61">
        <f t="shared" si="3"/>
        <v>0</v>
      </c>
      <c r="J24" s="61">
        <f t="shared" si="4"/>
        <v>0</v>
      </c>
      <c r="K24" s="61">
        <f t="shared" si="5"/>
        <v>0</v>
      </c>
      <c r="L24" s="48"/>
      <c r="M24" s="49"/>
      <c r="N24" s="48"/>
      <c r="O24" s="38"/>
      <c r="P24" s="38"/>
      <c r="Q24" s="38"/>
      <c r="R24" s="61">
        <f t="shared" si="6"/>
        <v>0</v>
      </c>
      <c r="S24" s="61">
        <f t="shared" si="7"/>
        <v>0</v>
      </c>
      <c r="T24" s="39"/>
      <c r="U24" s="40"/>
      <c r="V24" s="40"/>
      <c r="W24" s="40"/>
      <c r="X24" s="40"/>
      <c r="Y24" s="40"/>
      <c r="Z24" s="40"/>
      <c r="AA24" s="62">
        <f aca="true" t="shared" si="9" ref="AA24:AA37">IF(U24=1,0.25,0)+IF(V24=1,0.5,0)+IF(W24=1,0.5,0)+IF(X24=1,0.5,0)+IF(Y24=1,0.5,0)+IF(Z24=1,0.5,0)</f>
        <v>0</v>
      </c>
      <c r="AB24" s="63" t="str">
        <f t="shared" si="0"/>
        <v> - </v>
      </c>
      <c r="AC24" s="63" t="str">
        <f t="shared" si="1"/>
        <v> - </v>
      </c>
      <c r="AD24" s="64" t="str">
        <f t="shared" si="8"/>
        <v> - </v>
      </c>
      <c r="AE24" s="41"/>
    </row>
    <row r="25" spans="1:31" ht="12.75">
      <c r="A25" s="8">
        <v>4</v>
      </c>
      <c r="B25" s="59" t="s">
        <v>37</v>
      </c>
      <c r="C25" s="35">
        <v>11.58</v>
      </c>
      <c r="D25" s="35">
        <v>11.58</v>
      </c>
      <c r="E25" s="35">
        <v>11.58</v>
      </c>
      <c r="F25" s="35">
        <v>11.58</v>
      </c>
      <c r="G25" s="9"/>
      <c r="H25" s="61">
        <f t="shared" si="2"/>
        <v>0</v>
      </c>
      <c r="I25" s="61">
        <f t="shared" si="3"/>
        <v>0</v>
      </c>
      <c r="J25" s="61">
        <f t="shared" si="4"/>
        <v>0</v>
      </c>
      <c r="K25" s="61">
        <f t="shared" si="5"/>
        <v>0</v>
      </c>
      <c r="L25" s="48"/>
      <c r="M25" s="49"/>
      <c r="N25" s="48"/>
      <c r="O25" s="38"/>
      <c r="P25" s="38"/>
      <c r="Q25" s="38"/>
      <c r="R25" s="61">
        <f t="shared" si="6"/>
        <v>0</v>
      </c>
      <c r="S25" s="61">
        <f t="shared" si="7"/>
        <v>0</v>
      </c>
      <c r="T25" s="39"/>
      <c r="U25" s="40"/>
      <c r="V25" s="40"/>
      <c r="W25" s="40"/>
      <c r="X25" s="40"/>
      <c r="Y25" s="40"/>
      <c r="Z25" s="40"/>
      <c r="AA25" s="62">
        <f t="shared" si="9"/>
        <v>0</v>
      </c>
      <c r="AB25" s="63" t="str">
        <f t="shared" si="0"/>
        <v> - </v>
      </c>
      <c r="AC25" s="63" t="str">
        <f t="shared" si="1"/>
        <v> - </v>
      </c>
      <c r="AD25" s="64" t="str">
        <f t="shared" si="8"/>
        <v> - </v>
      </c>
      <c r="AE25" s="41"/>
    </row>
    <row r="26" spans="1:31" ht="12.75">
      <c r="A26" s="8">
        <v>5</v>
      </c>
      <c r="B26" s="59" t="s">
        <v>38</v>
      </c>
      <c r="C26" s="35">
        <v>8.68</v>
      </c>
      <c r="D26" s="35">
        <v>10.61</v>
      </c>
      <c r="E26" s="35">
        <v>13.58</v>
      </c>
      <c r="F26" s="35">
        <v>13.58</v>
      </c>
      <c r="G26" s="9"/>
      <c r="H26" s="61">
        <f t="shared" si="2"/>
        <v>0</v>
      </c>
      <c r="I26" s="61">
        <f t="shared" si="3"/>
        <v>0</v>
      </c>
      <c r="J26" s="61">
        <f t="shared" si="4"/>
        <v>0</v>
      </c>
      <c r="K26" s="61">
        <f t="shared" si="5"/>
        <v>0</v>
      </c>
      <c r="L26" s="48"/>
      <c r="M26" s="49"/>
      <c r="N26" s="48"/>
      <c r="O26" s="38"/>
      <c r="P26" s="38"/>
      <c r="Q26" s="38"/>
      <c r="R26" s="61">
        <f t="shared" si="6"/>
        <v>0</v>
      </c>
      <c r="S26" s="61">
        <f t="shared" si="7"/>
        <v>0</v>
      </c>
      <c r="T26" s="39"/>
      <c r="U26" s="40"/>
      <c r="V26" s="40"/>
      <c r="W26" s="40"/>
      <c r="X26" s="40"/>
      <c r="Y26" s="40"/>
      <c r="Z26" s="40"/>
      <c r="AA26" s="62">
        <f t="shared" si="9"/>
        <v>0</v>
      </c>
      <c r="AB26" s="63" t="str">
        <f t="shared" si="0"/>
        <v> - </v>
      </c>
      <c r="AC26" s="63" t="str">
        <f t="shared" si="1"/>
        <v> - </v>
      </c>
      <c r="AD26" s="64" t="str">
        <f t="shared" si="8"/>
        <v> - </v>
      </c>
      <c r="AE26" s="41"/>
    </row>
    <row r="27" spans="1:31" ht="12.75">
      <c r="A27" s="8">
        <v>6</v>
      </c>
      <c r="B27" s="59" t="s">
        <v>39</v>
      </c>
      <c r="C27" s="35">
        <v>5.05</v>
      </c>
      <c r="D27" s="35">
        <v>5.05</v>
      </c>
      <c r="E27" s="35">
        <v>5.05</v>
      </c>
      <c r="F27" s="35">
        <v>5.05</v>
      </c>
      <c r="G27" s="9"/>
      <c r="H27" s="61">
        <f t="shared" si="2"/>
        <v>0</v>
      </c>
      <c r="I27" s="61">
        <f t="shared" si="3"/>
        <v>0</v>
      </c>
      <c r="J27" s="61">
        <f t="shared" si="4"/>
        <v>0</v>
      </c>
      <c r="K27" s="61">
        <f t="shared" si="5"/>
        <v>0</v>
      </c>
      <c r="L27" s="48"/>
      <c r="M27" s="49"/>
      <c r="N27" s="48"/>
      <c r="O27" s="38"/>
      <c r="P27" s="38"/>
      <c r="Q27" s="38"/>
      <c r="R27" s="61">
        <f t="shared" si="6"/>
        <v>0</v>
      </c>
      <c r="S27" s="61">
        <f t="shared" si="7"/>
        <v>0</v>
      </c>
      <c r="T27" s="39"/>
      <c r="U27" s="40"/>
      <c r="V27" s="40"/>
      <c r="W27" s="40"/>
      <c r="X27" s="40"/>
      <c r="Y27" s="40"/>
      <c r="Z27" s="40"/>
      <c r="AA27" s="62">
        <f t="shared" si="9"/>
        <v>0</v>
      </c>
      <c r="AB27" s="63" t="str">
        <f t="shared" si="0"/>
        <v> - </v>
      </c>
      <c r="AC27" s="63" t="str">
        <f t="shared" si="1"/>
        <v> - </v>
      </c>
      <c r="AD27" s="64" t="str">
        <f t="shared" si="8"/>
        <v> - </v>
      </c>
      <c r="AE27" s="41"/>
    </row>
    <row r="28" spans="1:31" ht="12.75">
      <c r="A28" s="8">
        <v>7</v>
      </c>
      <c r="B28" s="59" t="s">
        <v>41</v>
      </c>
      <c r="C28" s="36">
        <v>0</v>
      </c>
      <c r="D28" s="36">
        <v>0</v>
      </c>
      <c r="E28" s="36">
        <v>7.26</v>
      </c>
      <c r="F28" s="36">
        <v>5.05</v>
      </c>
      <c r="G28" s="9"/>
      <c r="H28" s="61">
        <f t="shared" si="2"/>
        <v>0</v>
      </c>
      <c r="I28" s="61">
        <f t="shared" si="3"/>
        <v>0</v>
      </c>
      <c r="J28" s="61">
        <f t="shared" si="4"/>
        <v>0</v>
      </c>
      <c r="K28" s="61">
        <f t="shared" si="5"/>
        <v>0</v>
      </c>
      <c r="L28" s="48"/>
      <c r="M28" s="49"/>
      <c r="N28" s="48"/>
      <c r="O28" s="38"/>
      <c r="P28" s="38"/>
      <c r="Q28" s="38"/>
      <c r="R28" s="61">
        <f t="shared" si="6"/>
        <v>0</v>
      </c>
      <c r="S28" s="61">
        <f t="shared" si="7"/>
        <v>0</v>
      </c>
      <c r="T28" s="39"/>
      <c r="U28" s="40"/>
      <c r="V28" s="40"/>
      <c r="W28" s="40"/>
      <c r="X28" s="40"/>
      <c r="Y28" s="40"/>
      <c r="Z28" s="40"/>
      <c r="AA28" s="62">
        <f t="shared" si="9"/>
        <v>0</v>
      </c>
      <c r="AB28" s="63" t="str">
        <f t="shared" si="0"/>
        <v> - </v>
      </c>
      <c r="AC28" s="63" t="str">
        <f t="shared" si="1"/>
        <v> - </v>
      </c>
      <c r="AD28" s="64" t="str">
        <f t="shared" si="8"/>
        <v> - </v>
      </c>
      <c r="AE28" s="41"/>
    </row>
    <row r="29" spans="1:31" ht="12.75">
      <c r="A29" s="8">
        <v>8</v>
      </c>
      <c r="B29" s="59" t="s">
        <v>42</v>
      </c>
      <c r="C29" s="35">
        <v>0</v>
      </c>
      <c r="D29" s="35">
        <v>0</v>
      </c>
      <c r="E29" s="35">
        <v>5.05</v>
      </c>
      <c r="F29" s="35">
        <v>5.05</v>
      </c>
      <c r="G29" s="9"/>
      <c r="H29" s="61">
        <f t="shared" si="2"/>
        <v>0</v>
      </c>
      <c r="I29" s="61">
        <f t="shared" si="3"/>
        <v>0</v>
      </c>
      <c r="J29" s="61">
        <f t="shared" si="4"/>
        <v>0</v>
      </c>
      <c r="K29" s="61">
        <f t="shared" si="5"/>
        <v>0</v>
      </c>
      <c r="L29" s="48"/>
      <c r="M29" s="49"/>
      <c r="N29" s="48"/>
      <c r="O29" s="38"/>
      <c r="P29" s="38"/>
      <c r="Q29" s="38"/>
      <c r="R29" s="61">
        <f t="shared" si="6"/>
        <v>0</v>
      </c>
      <c r="S29" s="61">
        <f t="shared" si="7"/>
        <v>0</v>
      </c>
      <c r="T29" s="39"/>
      <c r="U29" s="40"/>
      <c r="V29" s="40"/>
      <c r="W29" s="40"/>
      <c r="X29" s="40"/>
      <c r="Y29" s="40"/>
      <c r="Z29" s="40"/>
      <c r="AA29" s="62">
        <f t="shared" si="9"/>
        <v>0</v>
      </c>
      <c r="AB29" s="63" t="str">
        <f t="shared" si="0"/>
        <v> - </v>
      </c>
      <c r="AC29" s="63" t="str">
        <f t="shared" si="1"/>
        <v> - </v>
      </c>
      <c r="AD29" s="64" t="str">
        <f t="shared" si="8"/>
        <v> - </v>
      </c>
      <c r="AE29" s="41"/>
    </row>
    <row r="30" spans="1:31" ht="12.75">
      <c r="A30" s="8">
        <v>9</v>
      </c>
      <c r="B30" s="59" t="s">
        <v>43</v>
      </c>
      <c r="C30" s="35">
        <v>0</v>
      </c>
      <c r="D30" s="36">
        <v>0</v>
      </c>
      <c r="E30" s="36">
        <v>0</v>
      </c>
      <c r="F30" s="35">
        <v>5.05</v>
      </c>
      <c r="G30" s="9"/>
      <c r="H30" s="61">
        <f t="shared" si="2"/>
        <v>0</v>
      </c>
      <c r="I30" s="61">
        <f t="shared" si="3"/>
        <v>0</v>
      </c>
      <c r="J30" s="61">
        <f t="shared" si="4"/>
        <v>0</v>
      </c>
      <c r="K30" s="61">
        <f t="shared" si="5"/>
        <v>0</v>
      </c>
      <c r="L30" s="48"/>
      <c r="M30" s="49"/>
      <c r="N30" s="48"/>
      <c r="O30" s="38"/>
      <c r="P30" s="38"/>
      <c r="Q30" s="38"/>
      <c r="R30" s="61">
        <f t="shared" si="6"/>
        <v>0</v>
      </c>
      <c r="S30" s="61">
        <f t="shared" si="7"/>
        <v>0</v>
      </c>
      <c r="T30" s="39"/>
      <c r="U30" s="40"/>
      <c r="V30" s="40"/>
      <c r="W30" s="40"/>
      <c r="X30" s="40"/>
      <c r="Y30" s="40"/>
      <c r="Z30" s="40"/>
      <c r="AA30" s="62">
        <f t="shared" si="9"/>
        <v>0</v>
      </c>
      <c r="AB30" s="63" t="str">
        <f t="shared" si="0"/>
        <v> - </v>
      </c>
      <c r="AC30" s="63" t="str">
        <f t="shared" si="1"/>
        <v> - </v>
      </c>
      <c r="AD30" s="64" t="str">
        <f t="shared" si="8"/>
        <v> - </v>
      </c>
      <c r="AE30" s="41"/>
    </row>
    <row r="31" spans="1:31" ht="12.75">
      <c r="A31" s="8">
        <v>10</v>
      </c>
      <c r="B31" s="59" t="s">
        <v>40</v>
      </c>
      <c r="C31" s="35">
        <v>3.37</v>
      </c>
      <c r="D31" s="35">
        <v>3.37</v>
      </c>
      <c r="E31" s="35">
        <v>3.37</v>
      </c>
      <c r="F31" s="35">
        <v>3.37</v>
      </c>
      <c r="G31" s="9"/>
      <c r="H31" s="61">
        <f t="shared" si="2"/>
        <v>0</v>
      </c>
      <c r="I31" s="61">
        <f t="shared" si="3"/>
        <v>0</v>
      </c>
      <c r="J31" s="61">
        <f t="shared" si="4"/>
        <v>0</v>
      </c>
      <c r="K31" s="61">
        <f t="shared" si="5"/>
        <v>0</v>
      </c>
      <c r="L31" s="48"/>
      <c r="M31" s="49"/>
      <c r="N31" s="48"/>
      <c r="O31" s="38"/>
      <c r="P31" s="38"/>
      <c r="Q31" s="38"/>
      <c r="R31" s="61">
        <f t="shared" si="6"/>
        <v>0</v>
      </c>
      <c r="S31" s="61">
        <f t="shared" si="7"/>
        <v>0</v>
      </c>
      <c r="T31" s="39"/>
      <c r="U31" s="40"/>
      <c r="V31" s="40"/>
      <c r="W31" s="40"/>
      <c r="X31" s="40"/>
      <c r="Y31" s="40"/>
      <c r="Z31" s="40"/>
      <c r="AA31" s="62">
        <f t="shared" si="9"/>
        <v>0</v>
      </c>
      <c r="AB31" s="63" t="str">
        <f t="shared" si="0"/>
        <v> - </v>
      </c>
      <c r="AC31" s="63" t="str">
        <f t="shared" si="1"/>
        <v> - </v>
      </c>
      <c r="AD31" s="64" t="str">
        <f t="shared" si="8"/>
        <v> - </v>
      </c>
      <c r="AE31" s="41"/>
    </row>
    <row r="32" spans="1:31" ht="12.75">
      <c r="A32" s="8">
        <v>11</v>
      </c>
      <c r="B32" s="59" t="s">
        <v>44</v>
      </c>
      <c r="C32" s="35">
        <v>3.37</v>
      </c>
      <c r="D32" s="35">
        <v>3.37</v>
      </c>
      <c r="E32" s="35">
        <v>3.37</v>
      </c>
      <c r="F32" s="35">
        <v>3.37</v>
      </c>
      <c r="G32" s="9"/>
      <c r="H32" s="61">
        <f t="shared" si="2"/>
        <v>0</v>
      </c>
      <c r="I32" s="61">
        <f t="shared" si="3"/>
        <v>0</v>
      </c>
      <c r="J32" s="61">
        <f t="shared" si="4"/>
        <v>0</v>
      </c>
      <c r="K32" s="61">
        <f t="shared" si="5"/>
        <v>0</v>
      </c>
      <c r="L32" s="48"/>
      <c r="M32" s="49"/>
      <c r="N32" s="48"/>
      <c r="O32" s="38"/>
      <c r="P32" s="38"/>
      <c r="Q32" s="38"/>
      <c r="R32" s="61">
        <f t="shared" si="6"/>
        <v>0</v>
      </c>
      <c r="S32" s="61">
        <f t="shared" si="7"/>
        <v>0</v>
      </c>
      <c r="T32" s="39"/>
      <c r="U32" s="40"/>
      <c r="V32" s="40"/>
      <c r="W32" s="40"/>
      <c r="X32" s="40"/>
      <c r="Y32" s="40"/>
      <c r="Z32" s="40"/>
      <c r="AA32" s="62">
        <f t="shared" si="9"/>
        <v>0</v>
      </c>
      <c r="AB32" s="63" t="str">
        <f t="shared" si="0"/>
        <v> - </v>
      </c>
      <c r="AC32" s="63" t="str">
        <f t="shared" si="1"/>
        <v> - </v>
      </c>
      <c r="AD32" s="64" t="str">
        <f t="shared" si="8"/>
        <v> - </v>
      </c>
      <c r="AE32" s="41"/>
    </row>
    <row r="33" spans="1:31" ht="12.75">
      <c r="A33" s="8">
        <v>12</v>
      </c>
      <c r="B33" s="59" t="s">
        <v>45</v>
      </c>
      <c r="C33" s="35">
        <v>5.05</v>
      </c>
      <c r="D33" s="35">
        <v>5.05</v>
      </c>
      <c r="E33" s="35">
        <v>5.05</v>
      </c>
      <c r="F33" s="35">
        <v>5.05</v>
      </c>
      <c r="G33" s="9"/>
      <c r="H33" s="61">
        <f t="shared" si="2"/>
        <v>0</v>
      </c>
      <c r="I33" s="61">
        <f t="shared" si="3"/>
        <v>0</v>
      </c>
      <c r="J33" s="61">
        <f t="shared" si="4"/>
        <v>0</v>
      </c>
      <c r="K33" s="61">
        <f t="shared" si="5"/>
        <v>0</v>
      </c>
      <c r="L33" s="48"/>
      <c r="M33" s="49"/>
      <c r="N33" s="48"/>
      <c r="O33" s="38"/>
      <c r="P33" s="38"/>
      <c r="Q33" s="38"/>
      <c r="R33" s="61">
        <f t="shared" si="6"/>
        <v>0</v>
      </c>
      <c r="S33" s="61">
        <f t="shared" si="7"/>
        <v>0</v>
      </c>
      <c r="T33" s="39"/>
      <c r="U33" s="40"/>
      <c r="V33" s="40"/>
      <c r="W33" s="40"/>
      <c r="X33" s="40"/>
      <c r="Y33" s="40"/>
      <c r="Z33" s="40"/>
      <c r="AA33" s="62">
        <f t="shared" si="9"/>
        <v>0</v>
      </c>
      <c r="AB33" s="63" t="str">
        <f t="shared" si="0"/>
        <v> - </v>
      </c>
      <c r="AC33" s="63" t="str">
        <f t="shared" si="1"/>
        <v> - </v>
      </c>
      <c r="AD33" s="64" t="str">
        <f t="shared" si="8"/>
        <v> - </v>
      </c>
      <c r="AE33" s="41"/>
    </row>
    <row r="34" spans="1:31" ht="12.75">
      <c r="A34" s="8">
        <v>13</v>
      </c>
      <c r="B34" s="59" t="s">
        <v>46</v>
      </c>
      <c r="C34" s="35">
        <v>5.32</v>
      </c>
      <c r="D34" s="35">
        <v>5.32</v>
      </c>
      <c r="E34" s="35">
        <v>5.32</v>
      </c>
      <c r="F34" s="35">
        <v>5.32</v>
      </c>
      <c r="G34" s="9"/>
      <c r="H34" s="61">
        <f t="shared" si="2"/>
        <v>0</v>
      </c>
      <c r="I34" s="61">
        <f t="shared" si="3"/>
        <v>0</v>
      </c>
      <c r="J34" s="61">
        <f t="shared" si="4"/>
        <v>0</v>
      </c>
      <c r="K34" s="61">
        <f t="shared" si="5"/>
        <v>0</v>
      </c>
      <c r="L34" s="48"/>
      <c r="M34" s="49"/>
      <c r="N34" s="48"/>
      <c r="O34" s="38"/>
      <c r="P34" s="38"/>
      <c r="Q34" s="38"/>
      <c r="R34" s="61">
        <f t="shared" si="6"/>
        <v>0</v>
      </c>
      <c r="S34" s="61">
        <f t="shared" si="7"/>
        <v>0</v>
      </c>
      <c r="T34" s="39"/>
      <c r="U34" s="40"/>
      <c r="V34" s="40"/>
      <c r="W34" s="40"/>
      <c r="X34" s="40"/>
      <c r="Y34" s="40"/>
      <c r="Z34" s="40"/>
      <c r="AA34" s="62">
        <f t="shared" si="9"/>
        <v>0</v>
      </c>
      <c r="AB34" s="63" t="str">
        <f t="shared" si="0"/>
        <v> - </v>
      </c>
      <c r="AC34" s="63" t="str">
        <f t="shared" si="1"/>
        <v> - </v>
      </c>
      <c r="AD34" s="64" t="str">
        <f t="shared" si="8"/>
        <v> - </v>
      </c>
      <c r="AE34" s="41"/>
    </row>
    <row r="35" spans="1:31" ht="12.75">
      <c r="A35" s="8">
        <v>14</v>
      </c>
      <c r="B35" s="59" t="s">
        <v>47</v>
      </c>
      <c r="C35" s="35">
        <v>5.05</v>
      </c>
      <c r="D35" s="35">
        <v>5.05</v>
      </c>
      <c r="E35" s="35">
        <v>5.05</v>
      </c>
      <c r="F35" s="35">
        <v>5.05</v>
      </c>
      <c r="G35" s="9"/>
      <c r="H35" s="61">
        <f t="shared" si="2"/>
        <v>0</v>
      </c>
      <c r="I35" s="61">
        <f t="shared" si="3"/>
        <v>0</v>
      </c>
      <c r="J35" s="61">
        <f t="shared" si="4"/>
        <v>0</v>
      </c>
      <c r="K35" s="61">
        <f t="shared" si="5"/>
        <v>0</v>
      </c>
      <c r="L35" s="48"/>
      <c r="M35" s="49"/>
      <c r="N35" s="48"/>
      <c r="O35" s="38"/>
      <c r="P35" s="38"/>
      <c r="Q35" s="38"/>
      <c r="R35" s="61">
        <f t="shared" si="6"/>
        <v>0</v>
      </c>
      <c r="S35" s="61">
        <f t="shared" si="7"/>
        <v>0</v>
      </c>
      <c r="T35" s="39"/>
      <c r="U35" s="40"/>
      <c r="V35" s="40"/>
      <c r="W35" s="40"/>
      <c r="X35" s="40"/>
      <c r="Y35" s="40"/>
      <c r="Z35" s="40"/>
      <c r="AA35" s="62">
        <f t="shared" si="9"/>
        <v>0</v>
      </c>
      <c r="AB35" s="63" t="str">
        <f t="shared" si="0"/>
        <v> - </v>
      </c>
      <c r="AC35" s="63" t="str">
        <f t="shared" si="1"/>
        <v> - </v>
      </c>
      <c r="AD35" s="64" t="str">
        <f t="shared" si="8"/>
        <v> - </v>
      </c>
      <c r="AE35" s="41"/>
    </row>
    <row r="36" spans="1:31" ht="12.75">
      <c r="A36" s="8">
        <v>15</v>
      </c>
      <c r="B36" s="59" t="s">
        <v>48</v>
      </c>
      <c r="C36" s="35">
        <v>5.05</v>
      </c>
      <c r="D36" s="35">
        <v>5.05</v>
      </c>
      <c r="E36" s="35">
        <v>5.05</v>
      </c>
      <c r="F36" s="35">
        <v>5.05</v>
      </c>
      <c r="G36" s="9"/>
      <c r="H36" s="61">
        <f t="shared" si="2"/>
        <v>0</v>
      </c>
      <c r="I36" s="61">
        <f t="shared" si="3"/>
        <v>0</v>
      </c>
      <c r="J36" s="61">
        <f t="shared" si="4"/>
        <v>0</v>
      </c>
      <c r="K36" s="61">
        <f t="shared" si="5"/>
        <v>0</v>
      </c>
      <c r="L36" s="48"/>
      <c r="M36" s="49"/>
      <c r="N36" s="48"/>
      <c r="O36" s="38"/>
      <c r="P36" s="38"/>
      <c r="Q36" s="38"/>
      <c r="R36" s="61">
        <f t="shared" si="6"/>
        <v>0</v>
      </c>
      <c r="S36" s="61">
        <f t="shared" si="7"/>
        <v>0</v>
      </c>
      <c r="T36" s="39"/>
      <c r="U36" s="40"/>
      <c r="V36" s="40"/>
      <c r="W36" s="40"/>
      <c r="X36" s="40"/>
      <c r="Y36" s="40"/>
      <c r="Z36" s="40"/>
      <c r="AA36" s="62">
        <f t="shared" si="9"/>
        <v>0</v>
      </c>
      <c r="AB36" s="63" t="str">
        <f t="shared" si="0"/>
        <v> - </v>
      </c>
      <c r="AC36" s="63" t="str">
        <f t="shared" si="1"/>
        <v> - </v>
      </c>
      <c r="AD36" s="64" t="str">
        <f t="shared" si="8"/>
        <v> - </v>
      </c>
      <c r="AE36" s="41"/>
    </row>
    <row r="37" spans="1:31" ht="12.75">
      <c r="A37" s="8">
        <v>16</v>
      </c>
      <c r="B37" s="59" t="s">
        <v>115</v>
      </c>
      <c r="C37" s="79"/>
      <c r="D37" s="80"/>
      <c r="E37" s="80"/>
      <c r="F37" s="81"/>
      <c r="G37" s="9"/>
      <c r="H37" s="61"/>
      <c r="I37" s="61"/>
      <c r="J37" s="61"/>
      <c r="K37" s="61"/>
      <c r="L37" s="48"/>
      <c r="M37" s="49"/>
      <c r="N37" s="48"/>
      <c r="O37" s="38"/>
      <c r="P37" s="38"/>
      <c r="Q37" s="38"/>
      <c r="R37" s="61"/>
      <c r="S37" s="61">
        <f>C37/150</f>
        <v>0</v>
      </c>
      <c r="T37" s="39"/>
      <c r="U37" s="40"/>
      <c r="V37" s="40"/>
      <c r="W37" s="40"/>
      <c r="X37" s="40"/>
      <c r="Y37" s="40"/>
      <c r="Z37" s="40"/>
      <c r="AA37" s="62">
        <f t="shared" si="9"/>
        <v>0</v>
      </c>
      <c r="AB37" s="63" t="str">
        <f t="shared" si="0"/>
        <v> - </v>
      </c>
      <c r="AC37" s="63" t="str">
        <f t="shared" si="1"/>
        <v> - </v>
      </c>
      <c r="AD37" s="64" t="str">
        <f t="shared" si="8"/>
        <v> - </v>
      </c>
      <c r="AE37" s="41"/>
    </row>
    <row r="38" spans="1:31" ht="12.75">
      <c r="A38" s="22" t="s">
        <v>83</v>
      </c>
      <c r="B38" s="23" t="s">
        <v>84</v>
      </c>
      <c r="C38" s="44" t="s">
        <v>13</v>
      </c>
      <c r="D38" s="45" t="s">
        <v>13</v>
      </c>
      <c r="E38" s="46"/>
      <c r="F38" s="46"/>
      <c r="G38" s="46"/>
      <c r="H38" s="45" t="s">
        <v>13</v>
      </c>
      <c r="I38" s="46"/>
      <c r="J38" s="46"/>
      <c r="K38" s="46"/>
      <c r="L38" s="46"/>
      <c r="M38" s="46"/>
      <c r="N38" s="46"/>
      <c r="O38" s="21"/>
      <c r="P38" s="21"/>
      <c r="Q38" s="21"/>
      <c r="R38" s="21"/>
      <c r="S38" s="4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.75">
      <c r="A39" s="24">
        <v>17</v>
      </c>
      <c r="B39" s="60">
        <f>+B9</f>
        <v>0</v>
      </c>
      <c r="C39" s="38"/>
      <c r="D39" s="37"/>
      <c r="E39" s="37"/>
      <c r="F39" s="37"/>
      <c r="G39" s="48">
        <v>62.32</v>
      </c>
      <c r="H39" s="42">
        <f>$H$19*G39</f>
        <v>0</v>
      </c>
      <c r="I39" s="42"/>
      <c r="J39" s="42"/>
      <c r="K39" s="42"/>
      <c r="L39" s="42"/>
      <c r="M39" s="42"/>
      <c r="N39" s="42"/>
      <c r="O39" s="50"/>
      <c r="P39" s="50"/>
      <c r="Q39" s="43"/>
      <c r="R39" s="42">
        <f aca="true" t="shared" si="10" ref="R39:R48">SUM(H39:Q39)</f>
        <v>0</v>
      </c>
      <c r="S39" s="42">
        <f>R39/24</f>
        <v>0</v>
      </c>
      <c r="T39" s="39"/>
      <c r="U39" s="40"/>
      <c r="V39" s="40"/>
      <c r="W39" s="40"/>
      <c r="X39" s="40"/>
      <c r="Y39" s="40"/>
      <c r="Z39" s="40"/>
      <c r="AA39" s="62">
        <f>IF(U39=1,0.25,0)+IF(V39=1,0.5,0)+IF(W39=1,0.5,0)+IF(X39=1,0.5,0)+IF(Y39=1,0.5,0)+IF(Z39=1,0.5,0)</f>
        <v>0</v>
      </c>
      <c r="AB39" s="2" t="str">
        <f>IF((T39-AA39)&gt;S39,(T39-AA39)-S39," - ")</f>
        <v> - </v>
      </c>
      <c r="AC39" s="63" t="str">
        <f aca="true" t="shared" si="11" ref="AC39:AC48">IF((T39-AA39)&lt;S39,S39-(T39-AA39)," - ")</f>
        <v> - </v>
      </c>
      <c r="AD39" s="64" t="str">
        <f t="shared" si="8"/>
        <v> - </v>
      </c>
      <c r="AE39" s="41"/>
    </row>
    <row r="40" spans="1:31" ht="12.75">
      <c r="A40" s="8">
        <v>18</v>
      </c>
      <c r="B40" s="60">
        <f>+B10</f>
        <v>0</v>
      </c>
      <c r="C40" s="38"/>
      <c r="D40" s="38"/>
      <c r="E40" s="38"/>
      <c r="F40" s="38"/>
      <c r="G40" s="48">
        <v>62.32</v>
      </c>
      <c r="H40" s="50"/>
      <c r="I40" s="50">
        <f>I19*G40</f>
        <v>0</v>
      </c>
      <c r="J40" s="50"/>
      <c r="K40" s="50"/>
      <c r="L40" s="50"/>
      <c r="M40" s="50"/>
      <c r="N40" s="50"/>
      <c r="O40" s="50"/>
      <c r="P40" s="50"/>
      <c r="Q40" s="43"/>
      <c r="R40" s="42">
        <f t="shared" si="10"/>
        <v>0</v>
      </c>
      <c r="S40" s="42">
        <f>R40/24</f>
        <v>0</v>
      </c>
      <c r="T40" s="39"/>
      <c r="U40" s="40"/>
      <c r="V40" s="40"/>
      <c r="W40" s="40"/>
      <c r="X40" s="40"/>
      <c r="Y40" s="40"/>
      <c r="Z40" s="40"/>
      <c r="AA40" s="62">
        <f>IF(U40=1,0.25,0)+IF(V40=1,0.5,0)+IF(W40=1,0.5,0)+IF(X40=1,0.5,0)+IF(Y40=1,0.5,0)+IF(Z40=1,0.5,0)</f>
        <v>0</v>
      </c>
      <c r="AB40" s="2" t="str">
        <f>IF((T40-AA40)&gt;S40,(T40-AA40)-S40," - ")</f>
        <v> - </v>
      </c>
      <c r="AC40" s="63" t="str">
        <f t="shared" si="11"/>
        <v> - </v>
      </c>
      <c r="AD40" s="64" t="str">
        <f t="shared" si="8"/>
        <v> - </v>
      </c>
      <c r="AE40" s="41"/>
    </row>
    <row r="41" spans="1:31" ht="12.75">
      <c r="A41" s="8">
        <v>19</v>
      </c>
      <c r="B41" s="60">
        <f>+B11</f>
        <v>0</v>
      </c>
      <c r="C41" s="38"/>
      <c r="D41" s="38"/>
      <c r="E41" s="38"/>
      <c r="F41" s="38"/>
      <c r="G41" s="48">
        <v>62.32</v>
      </c>
      <c r="H41" s="50"/>
      <c r="I41" s="50"/>
      <c r="J41" s="51">
        <f>J19*G41</f>
        <v>0</v>
      </c>
      <c r="K41" s="50"/>
      <c r="L41" s="50"/>
      <c r="M41" s="50"/>
      <c r="N41" s="50"/>
      <c r="O41" s="50"/>
      <c r="P41" s="50"/>
      <c r="Q41" s="43"/>
      <c r="R41" s="42">
        <f t="shared" si="10"/>
        <v>0</v>
      </c>
      <c r="S41" s="42">
        <f>R41/24</f>
        <v>0</v>
      </c>
      <c r="T41" s="39"/>
      <c r="U41" s="40"/>
      <c r="V41" s="40"/>
      <c r="W41" s="40"/>
      <c r="X41" s="40"/>
      <c r="Y41" s="40"/>
      <c r="Z41" s="40"/>
      <c r="AA41" s="62">
        <f>IF(U41=1,0.25,0)+IF(V41=1,0.5,0)+IF(W41=1,0.5,0)+IF(X41=1,0.5,0)+IF(Y41=1,0.5,0)+IF(Z41=1,0.5,0)</f>
        <v>0</v>
      </c>
      <c r="AB41" s="2" t="str">
        <f>IF((T41-AA41)&gt;S41,(T41-AA41)-S41," - ")</f>
        <v> - </v>
      </c>
      <c r="AC41" s="63" t="str">
        <f t="shared" si="11"/>
        <v> - </v>
      </c>
      <c r="AD41" s="64" t="str">
        <f t="shared" si="8"/>
        <v> - </v>
      </c>
      <c r="AE41" s="41"/>
    </row>
    <row r="42" spans="1:31" ht="12.75">
      <c r="A42" s="8">
        <v>20</v>
      </c>
      <c r="B42" s="60">
        <f>+B12</f>
        <v>0</v>
      </c>
      <c r="C42" s="38"/>
      <c r="D42" s="38"/>
      <c r="E42" s="38"/>
      <c r="F42" s="38"/>
      <c r="G42" s="48">
        <v>62.32</v>
      </c>
      <c r="H42" s="50"/>
      <c r="I42" s="50"/>
      <c r="J42" s="50"/>
      <c r="K42" s="50">
        <f>K19*G42</f>
        <v>0</v>
      </c>
      <c r="L42" s="50"/>
      <c r="M42" s="50"/>
      <c r="N42" s="50"/>
      <c r="O42" s="50"/>
      <c r="P42" s="50"/>
      <c r="Q42" s="43"/>
      <c r="R42" s="42">
        <f t="shared" si="10"/>
        <v>0</v>
      </c>
      <c r="S42" s="42">
        <f>R42/24</f>
        <v>0</v>
      </c>
      <c r="T42" s="39"/>
      <c r="U42" s="40"/>
      <c r="V42" s="40"/>
      <c r="W42" s="40"/>
      <c r="X42" s="40"/>
      <c r="Y42" s="40"/>
      <c r="Z42" s="40"/>
      <c r="AA42" s="62">
        <f>IF(U42=1,0.25,0)+IF(V42=1,0.5,0)+IF(W42=1,0.5,0)+IF(X42=1,0.5,0)+IF(Y42=1,0.5,0)+IF(Z42=1,0.5,0)</f>
        <v>0</v>
      </c>
      <c r="AB42" s="2" t="str">
        <f>IF((T42-AA42)&gt;S42,(T42-AA42)-S42," - ")</f>
        <v> - </v>
      </c>
      <c r="AC42" s="63" t="str">
        <f t="shared" si="11"/>
        <v> - </v>
      </c>
      <c r="AD42" s="64" t="str">
        <f t="shared" si="8"/>
        <v> - </v>
      </c>
      <c r="AE42" s="41"/>
    </row>
    <row r="43" spans="1:31" ht="12.75">
      <c r="A43" s="8">
        <v>21</v>
      </c>
      <c r="B43" s="60" t="str">
        <f>+G9</f>
        <v> </v>
      </c>
      <c r="C43" s="38"/>
      <c r="D43" s="38"/>
      <c r="E43" s="38"/>
      <c r="F43" s="38"/>
      <c r="G43" s="48"/>
      <c r="H43" s="50"/>
      <c r="I43" s="50"/>
      <c r="J43" s="50"/>
      <c r="K43" s="50"/>
      <c r="L43" s="50">
        <f>L$19*$G43</f>
        <v>0</v>
      </c>
      <c r="M43" s="50"/>
      <c r="N43" s="50"/>
      <c r="O43" s="50"/>
      <c r="P43" s="50"/>
      <c r="Q43" s="43"/>
      <c r="R43" s="42">
        <f t="shared" si="10"/>
        <v>0</v>
      </c>
      <c r="S43" s="43"/>
      <c r="T43" s="38"/>
      <c r="U43" s="38"/>
      <c r="V43" s="38"/>
      <c r="W43" s="38"/>
      <c r="X43" s="38"/>
      <c r="Y43" s="38"/>
      <c r="Z43" s="38"/>
      <c r="AA43" s="43"/>
      <c r="AB43" s="43"/>
      <c r="AC43" s="63" t="str">
        <f t="shared" si="11"/>
        <v> - </v>
      </c>
      <c r="AD43" s="64" t="str">
        <f t="shared" si="8"/>
        <v> - </v>
      </c>
      <c r="AE43" s="38"/>
    </row>
    <row r="44" spans="1:31" ht="12.75">
      <c r="A44" s="8">
        <f>A43+1</f>
        <v>22</v>
      </c>
      <c r="B44" s="60" t="str">
        <f>+G10</f>
        <v> </v>
      </c>
      <c r="C44" s="38"/>
      <c r="D44" s="38"/>
      <c r="E44" s="38"/>
      <c r="F44" s="38"/>
      <c r="G44" s="48"/>
      <c r="H44" s="50"/>
      <c r="I44" s="50"/>
      <c r="J44" s="50"/>
      <c r="K44" s="50"/>
      <c r="L44" s="50"/>
      <c r="M44" s="50">
        <f>M$19*$G44</f>
        <v>0</v>
      </c>
      <c r="N44" s="50"/>
      <c r="O44" s="50"/>
      <c r="P44" s="50"/>
      <c r="Q44" s="43"/>
      <c r="R44" s="42">
        <f t="shared" si="10"/>
        <v>0</v>
      </c>
      <c r="S44" s="43"/>
      <c r="T44" s="38"/>
      <c r="U44" s="38"/>
      <c r="V44" s="38"/>
      <c r="W44" s="38"/>
      <c r="X44" s="38"/>
      <c r="Y44" s="38"/>
      <c r="Z44" s="38"/>
      <c r="AA44" s="43"/>
      <c r="AB44" s="43"/>
      <c r="AC44" s="63" t="str">
        <f t="shared" si="11"/>
        <v> - </v>
      </c>
      <c r="AD44" s="64" t="str">
        <f t="shared" si="8"/>
        <v> - </v>
      </c>
      <c r="AE44" s="38"/>
    </row>
    <row r="45" spans="1:31" ht="12.75">
      <c r="A45" s="8">
        <f>A44+1</f>
        <v>23</v>
      </c>
      <c r="B45" s="60" t="str">
        <f>+G11</f>
        <v> </v>
      </c>
      <c r="C45" s="38"/>
      <c r="D45" s="38"/>
      <c r="E45" s="38"/>
      <c r="F45" s="38"/>
      <c r="G45" s="48"/>
      <c r="H45" s="50"/>
      <c r="I45" s="50"/>
      <c r="J45" s="50"/>
      <c r="K45" s="50"/>
      <c r="L45" s="50"/>
      <c r="M45" s="50"/>
      <c r="N45" s="50">
        <f>N$19*$G45</f>
        <v>0</v>
      </c>
      <c r="O45" s="50"/>
      <c r="P45" s="50"/>
      <c r="Q45" s="43"/>
      <c r="R45" s="42">
        <f t="shared" si="10"/>
        <v>0</v>
      </c>
      <c r="S45" s="43"/>
      <c r="T45" s="38"/>
      <c r="U45" s="38"/>
      <c r="V45" s="38"/>
      <c r="W45" s="38"/>
      <c r="X45" s="38"/>
      <c r="Y45" s="38"/>
      <c r="Z45" s="38"/>
      <c r="AA45" s="43"/>
      <c r="AB45" s="43"/>
      <c r="AC45" s="63" t="str">
        <f t="shared" si="11"/>
        <v> - </v>
      </c>
      <c r="AD45" s="64" t="str">
        <f t="shared" si="8"/>
        <v> - </v>
      </c>
      <c r="AE45" s="38"/>
    </row>
    <row r="46" spans="1:31" ht="12.75">
      <c r="A46" s="8">
        <f>A45+1</f>
        <v>24</v>
      </c>
      <c r="B46" s="60" t="str">
        <f>+G12</f>
        <v> </v>
      </c>
      <c r="C46" s="38"/>
      <c r="D46" s="38"/>
      <c r="E46" s="38"/>
      <c r="F46" s="38"/>
      <c r="G46" s="48"/>
      <c r="H46" s="50"/>
      <c r="I46" s="50"/>
      <c r="J46" s="50"/>
      <c r="K46" s="50"/>
      <c r="L46" s="50"/>
      <c r="M46" s="50"/>
      <c r="N46" s="50"/>
      <c r="O46" s="50">
        <f>O$19*$G46</f>
        <v>0</v>
      </c>
      <c r="P46" s="50"/>
      <c r="Q46" s="43"/>
      <c r="R46" s="42">
        <f t="shared" si="10"/>
        <v>0</v>
      </c>
      <c r="S46" s="43"/>
      <c r="T46" s="38"/>
      <c r="U46" s="38"/>
      <c r="V46" s="38"/>
      <c r="W46" s="38"/>
      <c r="X46" s="38"/>
      <c r="Y46" s="38"/>
      <c r="Z46" s="38"/>
      <c r="AA46" s="43"/>
      <c r="AB46" s="43"/>
      <c r="AC46" s="63" t="str">
        <f t="shared" si="11"/>
        <v> - </v>
      </c>
      <c r="AD46" s="64" t="str">
        <f t="shared" si="8"/>
        <v> - </v>
      </c>
      <c r="AE46" s="38"/>
    </row>
    <row r="47" spans="1:31" ht="12.75">
      <c r="A47" s="8">
        <f>A46+1</f>
        <v>25</v>
      </c>
      <c r="B47" s="60" t="str">
        <f>+N9</f>
        <v> </v>
      </c>
      <c r="C47" s="38"/>
      <c r="D47" s="38"/>
      <c r="E47" s="38"/>
      <c r="F47" s="38"/>
      <c r="G47" s="48"/>
      <c r="H47" s="50"/>
      <c r="I47" s="50"/>
      <c r="J47" s="50"/>
      <c r="K47" s="50"/>
      <c r="L47" s="50"/>
      <c r="M47" s="50"/>
      <c r="N47" s="50"/>
      <c r="O47" s="50"/>
      <c r="P47" s="50">
        <f>P$19*$G47</f>
        <v>0</v>
      </c>
      <c r="Q47" s="43"/>
      <c r="R47" s="42">
        <f t="shared" si="10"/>
        <v>0</v>
      </c>
      <c r="S47" s="43"/>
      <c r="T47" s="38"/>
      <c r="U47" s="38"/>
      <c r="V47" s="38"/>
      <c r="W47" s="38"/>
      <c r="X47" s="38"/>
      <c r="Y47" s="38"/>
      <c r="Z47" s="38"/>
      <c r="AA47" s="43"/>
      <c r="AB47" s="43"/>
      <c r="AC47" s="63" t="str">
        <f t="shared" si="11"/>
        <v> - </v>
      </c>
      <c r="AD47" s="64" t="str">
        <f t="shared" si="8"/>
        <v> - </v>
      </c>
      <c r="AE47" s="38"/>
    </row>
    <row r="48" spans="1:31" ht="12.75">
      <c r="A48" s="8">
        <f>A47+1</f>
        <v>26</v>
      </c>
      <c r="B48" s="60" t="str">
        <f>+N10</f>
        <v> </v>
      </c>
      <c r="C48" s="38"/>
      <c r="D48" s="38"/>
      <c r="E48" s="38"/>
      <c r="F48" s="38"/>
      <c r="G48" s="48"/>
      <c r="H48" s="50"/>
      <c r="I48" s="50"/>
      <c r="J48" s="50"/>
      <c r="K48" s="50"/>
      <c r="L48" s="50"/>
      <c r="M48" s="50"/>
      <c r="N48" s="50"/>
      <c r="O48" s="50"/>
      <c r="P48" s="51" t="s">
        <v>13</v>
      </c>
      <c r="Q48" s="50">
        <f>Q$19*$G48</f>
        <v>0</v>
      </c>
      <c r="R48" s="42">
        <f t="shared" si="10"/>
        <v>0</v>
      </c>
      <c r="S48" s="43"/>
      <c r="T48" s="38"/>
      <c r="U48" s="38"/>
      <c r="V48" s="38"/>
      <c r="W48" s="38"/>
      <c r="X48" s="38"/>
      <c r="Y48" s="38"/>
      <c r="Z48" s="38"/>
      <c r="AA48" s="43"/>
      <c r="AB48" s="43"/>
      <c r="AC48" s="63" t="str">
        <f t="shared" si="11"/>
        <v> - </v>
      </c>
      <c r="AD48" s="64" t="str">
        <f t="shared" si="8"/>
        <v> - </v>
      </c>
      <c r="AE48" s="38"/>
    </row>
  </sheetData>
  <sheetProtection/>
  <mergeCells count="39">
    <mergeCell ref="AD16:AD19"/>
    <mergeCell ref="AE16:AE19"/>
    <mergeCell ref="U17:AA17"/>
    <mergeCell ref="AB17:AB19"/>
    <mergeCell ref="AC17:AC19"/>
    <mergeCell ref="Z18:Z19"/>
    <mergeCell ref="AA18:AA19"/>
    <mergeCell ref="W18:W19"/>
    <mergeCell ref="X18:X19"/>
    <mergeCell ref="Y18:Y19"/>
    <mergeCell ref="C37:F37"/>
    <mergeCell ref="C17:C19"/>
    <mergeCell ref="D17:D19"/>
    <mergeCell ref="E17:E19"/>
    <mergeCell ref="F17:F19"/>
    <mergeCell ref="G17:G19"/>
    <mergeCell ref="S17:S19"/>
    <mergeCell ref="T17:T19"/>
    <mergeCell ref="A16:A19"/>
    <mergeCell ref="B16:B19"/>
    <mergeCell ref="C16:G16"/>
    <mergeCell ref="H16:Q16"/>
    <mergeCell ref="R16:R19"/>
    <mergeCell ref="S16:AA16"/>
    <mergeCell ref="U18:U19"/>
    <mergeCell ref="V18:V19"/>
    <mergeCell ref="G10:I10"/>
    <mergeCell ref="N10:P10"/>
    <mergeCell ref="G11:I11"/>
    <mergeCell ref="N11:P11"/>
    <mergeCell ref="G12:I12"/>
    <mergeCell ref="N12:P12"/>
    <mergeCell ref="A1:R1"/>
    <mergeCell ref="A2:R2"/>
    <mergeCell ref="A3:R3"/>
    <mergeCell ref="G8:I8"/>
    <mergeCell ref="N8:P8"/>
    <mergeCell ref="G9:I9"/>
    <mergeCell ref="N9:P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T1" sqref="T1:AE16384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28" width="6.7109375" style="0" customWidth="1"/>
    <col min="29" max="29" width="9.28125" style="0" customWidth="1"/>
    <col min="30" max="30" width="10.00390625" style="0" customWidth="1"/>
    <col min="31" max="31" width="12.7109375" style="0" customWidth="1"/>
  </cols>
  <sheetData>
    <row r="1" spans="1:18" ht="1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3" ht="12.75">
      <c r="A4" s="3" t="s">
        <v>50</v>
      </c>
      <c r="C4" s="3" t="s">
        <v>118</v>
      </c>
    </row>
    <row r="5" spans="1:3" ht="12.75">
      <c r="A5" s="3" t="s">
        <v>11</v>
      </c>
      <c r="C5" t="s">
        <v>117</v>
      </c>
    </row>
    <row r="6" spans="1:3" ht="12.75">
      <c r="A6" s="3" t="s">
        <v>12</v>
      </c>
      <c r="C6" s="3" t="s">
        <v>116</v>
      </c>
    </row>
    <row r="8" spans="1:18" ht="12.75">
      <c r="A8" s="29"/>
      <c r="B8" s="30" t="s">
        <v>51</v>
      </c>
      <c r="C8" s="31" t="s">
        <v>52</v>
      </c>
      <c r="D8" s="31" t="s">
        <v>53</v>
      </c>
      <c r="E8" s="32"/>
      <c r="F8" s="29"/>
      <c r="G8" s="73" t="s">
        <v>51</v>
      </c>
      <c r="H8" s="73"/>
      <c r="I8" s="73"/>
      <c r="J8" s="31" t="s">
        <v>52</v>
      </c>
      <c r="K8" s="31" t="s">
        <v>53</v>
      </c>
      <c r="L8" s="32"/>
      <c r="M8" s="29"/>
      <c r="N8" s="73" t="s">
        <v>51</v>
      </c>
      <c r="O8" s="73"/>
      <c r="P8" s="73"/>
      <c r="Q8" s="31" t="s">
        <v>52</v>
      </c>
      <c r="R8" s="31" t="s">
        <v>53</v>
      </c>
    </row>
    <row r="9" spans="1:18" ht="12.75">
      <c r="A9" s="31">
        <v>1</v>
      </c>
      <c r="B9" s="52"/>
      <c r="C9" s="53"/>
      <c r="D9" s="53"/>
      <c r="E9" s="32"/>
      <c r="F9" s="31">
        <v>5</v>
      </c>
      <c r="G9" s="87" t="s">
        <v>13</v>
      </c>
      <c r="H9" s="87"/>
      <c r="I9" s="87"/>
      <c r="J9" s="52"/>
      <c r="K9" s="52"/>
      <c r="L9" s="32"/>
      <c r="M9" s="31">
        <v>9</v>
      </c>
      <c r="N9" s="87" t="s">
        <v>13</v>
      </c>
      <c r="O9" s="87"/>
      <c r="P9" s="87"/>
      <c r="Q9" s="52"/>
      <c r="R9" s="52"/>
    </row>
    <row r="10" spans="1:18" ht="12.75">
      <c r="A10" s="31">
        <v>2</v>
      </c>
      <c r="B10" s="52"/>
      <c r="C10" s="53"/>
      <c r="D10" s="53"/>
      <c r="E10" s="32"/>
      <c r="F10" s="31">
        <v>6</v>
      </c>
      <c r="G10" s="87" t="s">
        <v>13</v>
      </c>
      <c r="H10" s="87"/>
      <c r="I10" s="87"/>
      <c r="J10" s="52"/>
      <c r="K10" s="52"/>
      <c r="L10" s="32"/>
      <c r="M10" s="31">
        <v>10</v>
      </c>
      <c r="N10" s="87" t="s">
        <v>13</v>
      </c>
      <c r="O10" s="87"/>
      <c r="P10" s="87"/>
      <c r="Q10" s="52"/>
      <c r="R10" s="52"/>
    </row>
    <row r="11" spans="1:18" ht="12.75">
      <c r="A11" s="31">
        <v>3</v>
      </c>
      <c r="B11" s="52"/>
      <c r="C11" s="53"/>
      <c r="D11" s="53"/>
      <c r="E11" s="32"/>
      <c r="F11" s="31">
        <v>7</v>
      </c>
      <c r="G11" s="87" t="s">
        <v>13</v>
      </c>
      <c r="H11" s="87"/>
      <c r="I11" s="87"/>
      <c r="J11" s="52"/>
      <c r="K11" s="52"/>
      <c r="L11" s="32"/>
      <c r="M11" s="55"/>
      <c r="N11" s="88"/>
      <c r="O11" s="88"/>
      <c r="P11" s="88"/>
      <c r="Q11" s="56"/>
      <c r="R11" s="56"/>
    </row>
    <row r="12" spans="1:18" ht="12.75">
      <c r="A12" s="31">
        <v>4</v>
      </c>
      <c r="B12" s="52"/>
      <c r="C12" s="53"/>
      <c r="D12" s="53"/>
      <c r="E12" s="32"/>
      <c r="F12" s="31">
        <v>8</v>
      </c>
      <c r="G12" s="87" t="s">
        <v>13</v>
      </c>
      <c r="H12" s="87"/>
      <c r="I12" s="87"/>
      <c r="J12" s="52"/>
      <c r="K12" s="52"/>
      <c r="L12" s="32"/>
      <c r="M12" s="57"/>
      <c r="N12" s="89"/>
      <c r="O12" s="89"/>
      <c r="P12" s="89"/>
      <c r="Q12" s="58"/>
      <c r="R12" s="58"/>
    </row>
    <row r="13" spans="1:4" ht="12.75">
      <c r="A13" s="15"/>
      <c r="B13" s="16"/>
      <c r="C13" s="17"/>
      <c r="D13" s="17"/>
    </row>
    <row r="14" spans="1:4" ht="12.75">
      <c r="A14" s="15"/>
      <c r="B14" s="16"/>
      <c r="C14" s="17"/>
      <c r="D14" s="17"/>
    </row>
    <row r="15" spans="1:4" ht="12.75">
      <c r="A15" s="15"/>
      <c r="B15" s="16"/>
      <c r="C15" s="17"/>
      <c r="D15" s="17"/>
    </row>
    <row r="16" spans="1:31" ht="12.75" customHeight="1">
      <c r="A16" s="86" t="s">
        <v>0</v>
      </c>
      <c r="B16" s="86" t="s">
        <v>21</v>
      </c>
      <c r="C16" s="90" t="s">
        <v>61</v>
      </c>
      <c r="D16" s="91"/>
      <c r="E16" s="91"/>
      <c r="F16" s="91"/>
      <c r="G16" s="91"/>
      <c r="H16" s="90" t="s">
        <v>76</v>
      </c>
      <c r="I16" s="91"/>
      <c r="J16" s="91"/>
      <c r="K16" s="91"/>
      <c r="L16" s="91"/>
      <c r="M16" s="91"/>
      <c r="N16" s="91"/>
      <c r="O16" s="91"/>
      <c r="P16" s="91"/>
      <c r="Q16" s="91"/>
      <c r="R16" s="83" t="s">
        <v>77</v>
      </c>
      <c r="S16" s="82" t="s">
        <v>1</v>
      </c>
      <c r="T16" s="82"/>
      <c r="U16" s="82"/>
      <c r="V16" s="82"/>
      <c r="W16" s="82"/>
      <c r="X16" s="82"/>
      <c r="Y16" s="82"/>
      <c r="Z16" s="82"/>
      <c r="AA16" s="82"/>
      <c r="AB16" s="67" t="s">
        <v>2</v>
      </c>
      <c r="AC16" s="67" t="s">
        <v>3</v>
      </c>
      <c r="AD16" s="82" t="s">
        <v>2</v>
      </c>
      <c r="AE16" s="82" t="s">
        <v>3</v>
      </c>
    </row>
    <row r="17" spans="1:31" ht="12.75" customHeight="1">
      <c r="A17" s="86"/>
      <c r="B17" s="86"/>
      <c r="C17" s="86" t="s">
        <v>62</v>
      </c>
      <c r="D17" s="86" t="s">
        <v>63</v>
      </c>
      <c r="E17" s="86" t="s">
        <v>64</v>
      </c>
      <c r="F17" s="86" t="s">
        <v>65</v>
      </c>
      <c r="G17" s="86" t="s">
        <v>66</v>
      </c>
      <c r="H17" s="33" t="s">
        <v>60</v>
      </c>
      <c r="I17" s="33" t="s">
        <v>67</v>
      </c>
      <c r="J17" s="33" t="s">
        <v>68</v>
      </c>
      <c r="K17" s="33" t="s">
        <v>69</v>
      </c>
      <c r="L17" s="33" t="s">
        <v>70</v>
      </c>
      <c r="M17" s="33" t="s">
        <v>71</v>
      </c>
      <c r="N17" s="33" t="s">
        <v>72</v>
      </c>
      <c r="O17" s="33" t="s">
        <v>73</v>
      </c>
      <c r="P17" s="33" t="s">
        <v>74</v>
      </c>
      <c r="Q17" s="33" t="s">
        <v>75</v>
      </c>
      <c r="R17" s="84"/>
      <c r="S17" s="82" t="s">
        <v>114</v>
      </c>
      <c r="T17" s="82" t="s">
        <v>4</v>
      </c>
      <c r="U17" s="82" t="s">
        <v>16</v>
      </c>
      <c r="V17" s="82"/>
      <c r="W17" s="82"/>
      <c r="X17" s="82"/>
      <c r="Y17" s="82"/>
      <c r="Z17" s="82"/>
      <c r="AA17" s="82"/>
      <c r="AB17" s="82" t="s">
        <v>5</v>
      </c>
      <c r="AC17" s="82" t="s">
        <v>7</v>
      </c>
      <c r="AD17" s="82"/>
      <c r="AE17" s="82"/>
    </row>
    <row r="18" spans="1:31" ht="12.75" customHeight="1">
      <c r="A18" s="86"/>
      <c r="B18" s="86"/>
      <c r="C18" s="86"/>
      <c r="D18" s="86"/>
      <c r="E18" s="86"/>
      <c r="F18" s="86"/>
      <c r="G18" s="86"/>
      <c r="H18" s="34">
        <f>+C9</f>
        <v>0</v>
      </c>
      <c r="I18" s="34">
        <f>+C10</f>
        <v>0</v>
      </c>
      <c r="J18" s="34">
        <f>+C11</f>
        <v>0</v>
      </c>
      <c r="K18" s="34">
        <f>+C12</f>
        <v>0</v>
      </c>
      <c r="L18" s="34">
        <f>+J9</f>
        <v>0</v>
      </c>
      <c r="M18" s="34">
        <f>+J10</f>
        <v>0</v>
      </c>
      <c r="N18" s="34">
        <f>+J11</f>
        <v>0</v>
      </c>
      <c r="O18" s="34">
        <f>+J12</f>
        <v>0</v>
      </c>
      <c r="P18" s="34" t="str">
        <f>+N9</f>
        <v> </v>
      </c>
      <c r="Q18" s="34" t="str">
        <f>+N10</f>
        <v> </v>
      </c>
      <c r="R18" s="84"/>
      <c r="S18" s="82"/>
      <c r="T18" s="82"/>
      <c r="U18" s="82" t="s">
        <v>14</v>
      </c>
      <c r="V18" s="82" t="s">
        <v>15</v>
      </c>
      <c r="W18" s="82" t="s">
        <v>123</v>
      </c>
      <c r="X18" s="82" t="s">
        <v>124</v>
      </c>
      <c r="Y18" s="82" t="s">
        <v>18</v>
      </c>
      <c r="Z18" s="82" t="s">
        <v>17</v>
      </c>
      <c r="AA18" s="82" t="s">
        <v>20</v>
      </c>
      <c r="AB18" s="82"/>
      <c r="AC18" s="82" t="s">
        <v>6</v>
      </c>
      <c r="AD18" s="82"/>
      <c r="AE18" s="82"/>
    </row>
    <row r="19" spans="1:31" ht="12.75">
      <c r="A19" s="86"/>
      <c r="B19" s="86"/>
      <c r="C19" s="86"/>
      <c r="D19" s="86"/>
      <c r="E19" s="86"/>
      <c r="F19" s="86"/>
      <c r="G19" s="86"/>
      <c r="H19" s="34">
        <f>+D9</f>
        <v>0</v>
      </c>
      <c r="I19" s="34">
        <f>+D10</f>
        <v>0</v>
      </c>
      <c r="J19" s="34">
        <f>+D11</f>
        <v>0</v>
      </c>
      <c r="K19" s="34">
        <f>+D12</f>
        <v>0</v>
      </c>
      <c r="L19" s="34">
        <f>+K9</f>
        <v>0</v>
      </c>
      <c r="M19" s="34">
        <f>+K10</f>
        <v>0</v>
      </c>
      <c r="N19" s="34">
        <f>+K11</f>
        <v>0</v>
      </c>
      <c r="O19" s="34">
        <f>+K12</f>
        <v>0</v>
      </c>
      <c r="P19" s="34">
        <f>+R9</f>
        <v>0</v>
      </c>
      <c r="Q19" s="34">
        <f>+R10</f>
        <v>0</v>
      </c>
      <c r="R19" s="85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12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7">
        <v>11</v>
      </c>
      <c r="L20" s="27">
        <v>12</v>
      </c>
      <c r="M20" s="27">
        <v>13</v>
      </c>
      <c r="N20" s="27">
        <v>14</v>
      </c>
      <c r="O20" s="27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8">
        <v>24</v>
      </c>
      <c r="Y20" s="28">
        <v>25</v>
      </c>
      <c r="Z20" s="28">
        <v>26</v>
      </c>
      <c r="AA20" s="28">
        <v>27</v>
      </c>
      <c r="AB20" s="28">
        <v>28</v>
      </c>
      <c r="AC20" s="28">
        <v>29</v>
      </c>
      <c r="AD20" s="28">
        <v>30</v>
      </c>
      <c r="AE20" s="28">
        <v>31</v>
      </c>
    </row>
    <row r="21" spans="1:31" ht="15.75" customHeight="1">
      <c r="A21" s="22" t="s">
        <v>81</v>
      </c>
      <c r="B21" s="23" t="s">
        <v>82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8">
        <v>1</v>
      </c>
      <c r="B22" s="59" t="s">
        <v>34</v>
      </c>
      <c r="C22" s="35">
        <v>5.05</v>
      </c>
      <c r="D22" s="35">
        <v>5.05</v>
      </c>
      <c r="E22" s="35">
        <v>5.05</v>
      </c>
      <c r="F22" s="35">
        <v>5.05</v>
      </c>
      <c r="G22" s="9"/>
      <c r="H22" s="61">
        <f>$H$19*C22</f>
        <v>0</v>
      </c>
      <c r="I22" s="61">
        <f>$I$19*D22</f>
        <v>0</v>
      </c>
      <c r="J22" s="61">
        <f>$J$19*E22</f>
        <v>0</v>
      </c>
      <c r="K22" s="61">
        <f>$K$19*F22</f>
        <v>0</v>
      </c>
      <c r="L22" s="48"/>
      <c r="M22" s="48"/>
      <c r="N22" s="48"/>
      <c r="O22" s="48"/>
      <c r="P22" s="48"/>
      <c r="Q22" s="48"/>
      <c r="R22" s="61">
        <f>SUM(H22:Q22)</f>
        <v>0</v>
      </c>
      <c r="S22" s="61">
        <f>R22/24</f>
        <v>0</v>
      </c>
      <c r="T22" s="39"/>
      <c r="U22" s="40"/>
      <c r="V22" s="40"/>
      <c r="W22" s="40"/>
      <c r="X22" s="40"/>
      <c r="Y22" s="40"/>
      <c r="Z22" s="40"/>
      <c r="AA22" s="62">
        <f>IF(U22=1,0.25,0)+IF(V22=1,0.5,0)+IF(W22=1,0.5,0)+IF(X22=1,0.5,0)+IF(Y22=1,0.5,0)+IF(Z22=1,0.5,0)</f>
        <v>0</v>
      </c>
      <c r="AB22" s="63" t="str">
        <f aca="true" t="shared" si="0" ref="AB22:AB37">IF((T22-AA22)&gt;S22,(T22-AA22)-S22," - ")</f>
        <v> - </v>
      </c>
      <c r="AC22" s="63" t="str">
        <f aca="true" t="shared" si="1" ref="AC22:AC37">IF((T22-AA22)&lt;S22,S22-(T22-AA22)," - ")</f>
        <v> - </v>
      </c>
      <c r="AD22" s="64" t="str">
        <f>IF(AC22&gt;1,AC22," - ")</f>
        <v> - </v>
      </c>
      <c r="AE22" s="41"/>
    </row>
    <row r="23" spans="1:31" ht="12.75">
      <c r="A23" s="8">
        <v>2</v>
      </c>
      <c r="B23" s="59" t="s">
        <v>35</v>
      </c>
      <c r="C23" s="35">
        <v>5.05</v>
      </c>
      <c r="D23" s="35">
        <v>5.05</v>
      </c>
      <c r="E23" s="35">
        <v>5.05</v>
      </c>
      <c r="F23" s="35">
        <v>5.05</v>
      </c>
      <c r="G23" s="9"/>
      <c r="H23" s="61">
        <f aca="true" t="shared" si="2" ref="H23:H36">$H$19*C23</f>
        <v>0</v>
      </c>
      <c r="I23" s="61">
        <f aca="true" t="shared" si="3" ref="I23:I36">$I$19*D23</f>
        <v>0</v>
      </c>
      <c r="J23" s="61">
        <f aca="true" t="shared" si="4" ref="J23:J36">$J$19*E23</f>
        <v>0</v>
      </c>
      <c r="K23" s="61">
        <f aca="true" t="shared" si="5" ref="K23:K36">$K$19*F23</f>
        <v>0</v>
      </c>
      <c r="L23" s="48"/>
      <c r="M23" s="49"/>
      <c r="N23" s="48"/>
      <c r="O23" s="38"/>
      <c r="P23" s="38"/>
      <c r="Q23" s="38"/>
      <c r="R23" s="61">
        <f aca="true" t="shared" si="6" ref="R23:R36">SUM(H23:Q23)</f>
        <v>0</v>
      </c>
      <c r="S23" s="61">
        <f aca="true" t="shared" si="7" ref="S23:S36">R23/24</f>
        <v>0</v>
      </c>
      <c r="T23" s="39"/>
      <c r="U23" s="40"/>
      <c r="V23" s="40"/>
      <c r="W23" s="40"/>
      <c r="X23" s="40"/>
      <c r="Y23" s="40"/>
      <c r="Z23" s="40"/>
      <c r="AA23" s="62">
        <f>IF(U23=1,0.25,0)+IF(V23=1,0.5,0)+IF(W23=1,0.5,0)+IF(X23=1,0.5,0)+IF(Y23=1,0.5,0)+IF(Z23=1,0.5,0)</f>
        <v>0</v>
      </c>
      <c r="AB23" s="63" t="str">
        <f t="shared" si="0"/>
        <v> - </v>
      </c>
      <c r="AC23" s="63" t="str">
        <f t="shared" si="1"/>
        <v> - </v>
      </c>
      <c r="AD23" s="64" t="str">
        <f aca="true" t="shared" si="8" ref="AD23:AD48">IF(AC23&gt;1,AC23," - ")</f>
        <v> - </v>
      </c>
      <c r="AE23" s="41"/>
    </row>
    <row r="24" spans="1:31" ht="12.75">
      <c r="A24" s="8">
        <v>3</v>
      </c>
      <c r="B24" s="59" t="s">
        <v>36</v>
      </c>
      <c r="C24" s="35">
        <v>5.05</v>
      </c>
      <c r="D24" s="35">
        <v>5.05</v>
      </c>
      <c r="E24" s="35">
        <v>5.05</v>
      </c>
      <c r="F24" s="35">
        <v>5.05</v>
      </c>
      <c r="G24" s="9"/>
      <c r="H24" s="61">
        <f t="shared" si="2"/>
        <v>0</v>
      </c>
      <c r="I24" s="61">
        <f t="shared" si="3"/>
        <v>0</v>
      </c>
      <c r="J24" s="61">
        <f t="shared" si="4"/>
        <v>0</v>
      </c>
      <c r="K24" s="61">
        <f t="shared" si="5"/>
        <v>0</v>
      </c>
      <c r="L24" s="48"/>
      <c r="M24" s="49"/>
      <c r="N24" s="48"/>
      <c r="O24" s="38"/>
      <c r="P24" s="38"/>
      <c r="Q24" s="38"/>
      <c r="R24" s="61">
        <f t="shared" si="6"/>
        <v>0</v>
      </c>
      <c r="S24" s="61">
        <f t="shared" si="7"/>
        <v>0</v>
      </c>
      <c r="T24" s="39"/>
      <c r="U24" s="40"/>
      <c r="V24" s="40"/>
      <c r="W24" s="40"/>
      <c r="X24" s="40"/>
      <c r="Y24" s="40"/>
      <c r="Z24" s="40"/>
      <c r="AA24" s="62">
        <f aca="true" t="shared" si="9" ref="AA24:AA37">IF(U24=1,0.25,0)+IF(V24=1,0.5,0)+IF(W24=1,0.5,0)+IF(X24=1,0.5,0)+IF(Y24=1,0.5,0)+IF(Z24=1,0.5,0)</f>
        <v>0</v>
      </c>
      <c r="AB24" s="63" t="str">
        <f t="shared" si="0"/>
        <v> - </v>
      </c>
      <c r="AC24" s="63" t="str">
        <f t="shared" si="1"/>
        <v> - </v>
      </c>
      <c r="AD24" s="64" t="str">
        <f t="shared" si="8"/>
        <v> - </v>
      </c>
      <c r="AE24" s="41"/>
    </row>
    <row r="25" spans="1:31" ht="12.75">
      <c r="A25" s="8">
        <v>4</v>
      </c>
      <c r="B25" s="59" t="s">
        <v>37</v>
      </c>
      <c r="C25" s="35">
        <v>11.58</v>
      </c>
      <c r="D25" s="35">
        <v>11.58</v>
      </c>
      <c r="E25" s="35">
        <v>11.58</v>
      </c>
      <c r="F25" s="35">
        <v>11.58</v>
      </c>
      <c r="G25" s="9"/>
      <c r="H25" s="61">
        <f t="shared" si="2"/>
        <v>0</v>
      </c>
      <c r="I25" s="61">
        <f t="shared" si="3"/>
        <v>0</v>
      </c>
      <c r="J25" s="61">
        <f t="shared" si="4"/>
        <v>0</v>
      </c>
      <c r="K25" s="61">
        <f t="shared" si="5"/>
        <v>0</v>
      </c>
      <c r="L25" s="48"/>
      <c r="M25" s="49"/>
      <c r="N25" s="48"/>
      <c r="O25" s="38"/>
      <c r="P25" s="38"/>
      <c r="Q25" s="38"/>
      <c r="R25" s="61">
        <f t="shared" si="6"/>
        <v>0</v>
      </c>
      <c r="S25" s="61">
        <f t="shared" si="7"/>
        <v>0</v>
      </c>
      <c r="T25" s="39"/>
      <c r="U25" s="40"/>
      <c r="V25" s="40"/>
      <c r="W25" s="40"/>
      <c r="X25" s="40"/>
      <c r="Y25" s="40"/>
      <c r="Z25" s="40"/>
      <c r="AA25" s="62">
        <f t="shared" si="9"/>
        <v>0</v>
      </c>
      <c r="AB25" s="63" t="str">
        <f t="shared" si="0"/>
        <v> - </v>
      </c>
      <c r="AC25" s="63" t="str">
        <f t="shared" si="1"/>
        <v> - </v>
      </c>
      <c r="AD25" s="64" t="str">
        <f t="shared" si="8"/>
        <v> - </v>
      </c>
      <c r="AE25" s="41"/>
    </row>
    <row r="26" spans="1:31" ht="12.75">
      <c r="A26" s="8">
        <v>5</v>
      </c>
      <c r="B26" s="59" t="s">
        <v>38</v>
      </c>
      <c r="C26" s="35">
        <v>8.68</v>
      </c>
      <c r="D26" s="35">
        <v>10.61</v>
      </c>
      <c r="E26" s="35">
        <v>13.58</v>
      </c>
      <c r="F26" s="35">
        <v>13.58</v>
      </c>
      <c r="G26" s="9"/>
      <c r="H26" s="61">
        <f t="shared" si="2"/>
        <v>0</v>
      </c>
      <c r="I26" s="61">
        <f t="shared" si="3"/>
        <v>0</v>
      </c>
      <c r="J26" s="61">
        <f t="shared" si="4"/>
        <v>0</v>
      </c>
      <c r="K26" s="61">
        <f t="shared" si="5"/>
        <v>0</v>
      </c>
      <c r="L26" s="48"/>
      <c r="M26" s="49"/>
      <c r="N26" s="48"/>
      <c r="O26" s="38"/>
      <c r="P26" s="38"/>
      <c r="Q26" s="38"/>
      <c r="R26" s="61">
        <f t="shared" si="6"/>
        <v>0</v>
      </c>
      <c r="S26" s="61">
        <f t="shared" si="7"/>
        <v>0</v>
      </c>
      <c r="T26" s="39"/>
      <c r="U26" s="40"/>
      <c r="V26" s="40"/>
      <c r="W26" s="40"/>
      <c r="X26" s="40"/>
      <c r="Y26" s="40"/>
      <c r="Z26" s="40"/>
      <c r="AA26" s="62">
        <f t="shared" si="9"/>
        <v>0</v>
      </c>
      <c r="AB26" s="63" t="str">
        <f t="shared" si="0"/>
        <v> - </v>
      </c>
      <c r="AC26" s="63" t="str">
        <f t="shared" si="1"/>
        <v> - </v>
      </c>
      <c r="AD26" s="64" t="str">
        <f t="shared" si="8"/>
        <v> - </v>
      </c>
      <c r="AE26" s="41"/>
    </row>
    <row r="27" spans="1:31" ht="12.75">
      <c r="A27" s="8">
        <v>6</v>
      </c>
      <c r="B27" s="59" t="s">
        <v>39</v>
      </c>
      <c r="C27" s="35">
        <v>5.05</v>
      </c>
      <c r="D27" s="35">
        <v>5.05</v>
      </c>
      <c r="E27" s="35">
        <v>5.05</v>
      </c>
      <c r="F27" s="35">
        <v>5.05</v>
      </c>
      <c r="G27" s="9"/>
      <c r="H27" s="61">
        <f t="shared" si="2"/>
        <v>0</v>
      </c>
      <c r="I27" s="61">
        <f t="shared" si="3"/>
        <v>0</v>
      </c>
      <c r="J27" s="61">
        <f t="shared" si="4"/>
        <v>0</v>
      </c>
      <c r="K27" s="61">
        <f t="shared" si="5"/>
        <v>0</v>
      </c>
      <c r="L27" s="48"/>
      <c r="M27" s="49"/>
      <c r="N27" s="48"/>
      <c r="O27" s="38"/>
      <c r="P27" s="38"/>
      <c r="Q27" s="38"/>
      <c r="R27" s="61">
        <f t="shared" si="6"/>
        <v>0</v>
      </c>
      <c r="S27" s="61">
        <f t="shared" si="7"/>
        <v>0</v>
      </c>
      <c r="T27" s="39"/>
      <c r="U27" s="40"/>
      <c r="V27" s="40"/>
      <c r="W27" s="40"/>
      <c r="X27" s="40"/>
      <c r="Y27" s="40"/>
      <c r="Z27" s="40"/>
      <c r="AA27" s="62">
        <f t="shared" si="9"/>
        <v>0</v>
      </c>
      <c r="AB27" s="63" t="str">
        <f t="shared" si="0"/>
        <v> - </v>
      </c>
      <c r="AC27" s="63" t="str">
        <f t="shared" si="1"/>
        <v> - </v>
      </c>
      <c r="AD27" s="64" t="str">
        <f t="shared" si="8"/>
        <v> - </v>
      </c>
      <c r="AE27" s="41"/>
    </row>
    <row r="28" spans="1:31" ht="12.75">
      <c r="A28" s="8">
        <v>7</v>
      </c>
      <c r="B28" s="59" t="s">
        <v>41</v>
      </c>
      <c r="C28" s="36">
        <v>0</v>
      </c>
      <c r="D28" s="36">
        <v>0</v>
      </c>
      <c r="E28" s="36">
        <v>7.26</v>
      </c>
      <c r="F28" s="36">
        <v>5.05</v>
      </c>
      <c r="G28" s="9"/>
      <c r="H28" s="61">
        <f t="shared" si="2"/>
        <v>0</v>
      </c>
      <c r="I28" s="61">
        <f t="shared" si="3"/>
        <v>0</v>
      </c>
      <c r="J28" s="61">
        <f t="shared" si="4"/>
        <v>0</v>
      </c>
      <c r="K28" s="61">
        <f t="shared" si="5"/>
        <v>0</v>
      </c>
      <c r="L28" s="48"/>
      <c r="M28" s="49"/>
      <c r="N28" s="48"/>
      <c r="O28" s="38"/>
      <c r="P28" s="38"/>
      <c r="Q28" s="38"/>
      <c r="R28" s="61">
        <f t="shared" si="6"/>
        <v>0</v>
      </c>
      <c r="S28" s="61">
        <f t="shared" si="7"/>
        <v>0</v>
      </c>
      <c r="T28" s="39"/>
      <c r="U28" s="40"/>
      <c r="V28" s="40"/>
      <c r="W28" s="40"/>
      <c r="X28" s="40"/>
      <c r="Y28" s="40"/>
      <c r="Z28" s="40"/>
      <c r="AA28" s="62">
        <f t="shared" si="9"/>
        <v>0</v>
      </c>
      <c r="AB28" s="63" t="str">
        <f t="shared" si="0"/>
        <v> - </v>
      </c>
      <c r="AC28" s="63" t="str">
        <f t="shared" si="1"/>
        <v> - </v>
      </c>
      <c r="AD28" s="64" t="str">
        <f t="shared" si="8"/>
        <v> - </v>
      </c>
      <c r="AE28" s="41"/>
    </row>
    <row r="29" spans="1:31" ht="12.75">
      <c r="A29" s="8">
        <v>8</v>
      </c>
      <c r="B29" s="59" t="s">
        <v>42</v>
      </c>
      <c r="C29" s="35">
        <v>0</v>
      </c>
      <c r="D29" s="35">
        <v>0</v>
      </c>
      <c r="E29" s="35">
        <v>5.05</v>
      </c>
      <c r="F29" s="35">
        <v>5.05</v>
      </c>
      <c r="G29" s="9"/>
      <c r="H29" s="61">
        <f t="shared" si="2"/>
        <v>0</v>
      </c>
      <c r="I29" s="61">
        <f t="shared" si="3"/>
        <v>0</v>
      </c>
      <c r="J29" s="61">
        <f t="shared" si="4"/>
        <v>0</v>
      </c>
      <c r="K29" s="61">
        <f t="shared" si="5"/>
        <v>0</v>
      </c>
      <c r="L29" s="48"/>
      <c r="M29" s="49"/>
      <c r="N29" s="48"/>
      <c r="O29" s="38"/>
      <c r="P29" s="38"/>
      <c r="Q29" s="38"/>
      <c r="R29" s="61">
        <f t="shared" si="6"/>
        <v>0</v>
      </c>
      <c r="S29" s="61">
        <f t="shared" si="7"/>
        <v>0</v>
      </c>
      <c r="T29" s="39"/>
      <c r="U29" s="40"/>
      <c r="V29" s="40"/>
      <c r="W29" s="40"/>
      <c r="X29" s="40"/>
      <c r="Y29" s="40"/>
      <c r="Z29" s="40"/>
      <c r="AA29" s="62">
        <f t="shared" si="9"/>
        <v>0</v>
      </c>
      <c r="AB29" s="63" t="str">
        <f t="shared" si="0"/>
        <v> - </v>
      </c>
      <c r="AC29" s="63" t="str">
        <f t="shared" si="1"/>
        <v> - </v>
      </c>
      <c r="AD29" s="64" t="str">
        <f t="shared" si="8"/>
        <v> - </v>
      </c>
      <c r="AE29" s="41"/>
    </row>
    <row r="30" spans="1:31" ht="12.75">
      <c r="A30" s="8">
        <v>9</v>
      </c>
      <c r="B30" s="59" t="s">
        <v>43</v>
      </c>
      <c r="C30" s="35">
        <v>0</v>
      </c>
      <c r="D30" s="36">
        <v>0</v>
      </c>
      <c r="E30" s="36">
        <v>0</v>
      </c>
      <c r="F30" s="35">
        <v>5.05</v>
      </c>
      <c r="G30" s="9"/>
      <c r="H30" s="61">
        <f t="shared" si="2"/>
        <v>0</v>
      </c>
      <c r="I30" s="61">
        <f t="shared" si="3"/>
        <v>0</v>
      </c>
      <c r="J30" s="61">
        <f t="shared" si="4"/>
        <v>0</v>
      </c>
      <c r="K30" s="61">
        <f t="shared" si="5"/>
        <v>0</v>
      </c>
      <c r="L30" s="48"/>
      <c r="M30" s="49"/>
      <c r="N30" s="48"/>
      <c r="O30" s="38"/>
      <c r="P30" s="38"/>
      <c r="Q30" s="38"/>
      <c r="R30" s="61">
        <f t="shared" si="6"/>
        <v>0</v>
      </c>
      <c r="S30" s="61">
        <f t="shared" si="7"/>
        <v>0</v>
      </c>
      <c r="T30" s="39"/>
      <c r="U30" s="40"/>
      <c r="V30" s="40"/>
      <c r="W30" s="40"/>
      <c r="X30" s="40"/>
      <c r="Y30" s="40"/>
      <c r="Z30" s="40"/>
      <c r="AA30" s="62">
        <f t="shared" si="9"/>
        <v>0</v>
      </c>
      <c r="AB30" s="63" t="str">
        <f t="shared" si="0"/>
        <v> - </v>
      </c>
      <c r="AC30" s="63" t="str">
        <f t="shared" si="1"/>
        <v> - </v>
      </c>
      <c r="AD30" s="64" t="str">
        <f t="shared" si="8"/>
        <v> - </v>
      </c>
      <c r="AE30" s="41"/>
    </row>
    <row r="31" spans="1:31" ht="12.75">
      <c r="A31" s="8">
        <v>10</v>
      </c>
      <c r="B31" s="59" t="s">
        <v>40</v>
      </c>
      <c r="C31" s="35">
        <v>3.37</v>
      </c>
      <c r="D31" s="35">
        <v>3.37</v>
      </c>
      <c r="E31" s="35">
        <v>3.37</v>
      </c>
      <c r="F31" s="35">
        <v>3.37</v>
      </c>
      <c r="G31" s="9"/>
      <c r="H31" s="61">
        <f t="shared" si="2"/>
        <v>0</v>
      </c>
      <c r="I31" s="61">
        <f t="shared" si="3"/>
        <v>0</v>
      </c>
      <c r="J31" s="61">
        <f t="shared" si="4"/>
        <v>0</v>
      </c>
      <c r="K31" s="61">
        <f t="shared" si="5"/>
        <v>0</v>
      </c>
      <c r="L31" s="48"/>
      <c r="M31" s="49"/>
      <c r="N31" s="48"/>
      <c r="O31" s="38"/>
      <c r="P31" s="38"/>
      <c r="Q31" s="38"/>
      <c r="R31" s="61">
        <f t="shared" si="6"/>
        <v>0</v>
      </c>
      <c r="S31" s="61">
        <f t="shared" si="7"/>
        <v>0</v>
      </c>
      <c r="T31" s="39"/>
      <c r="U31" s="40"/>
      <c r="V31" s="40"/>
      <c r="W31" s="40"/>
      <c r="X31" s="40"/>
      <c r="Y31" s="40"/>
      <c r="Z31" s="40"/>
      <c r="AA31" s="62">
        <f t="shared" si="9"/>
        <v>0</v>
      </c>
      <c r="AB31" s="63" t="str">
        <f t="shared" si="0"/>
        <v> - </v>
      </c>
      <c r="AC31" s="63" t="str">
        <f t="shared" si="1"/>
        <v> - </v>
      </c>
      <c r="AD31" s="64" t="str">
        <f t="shared" si="8"/>
        <v> - </v>
      </c>
      <c r="AE31" s="41"/>
    </row>
    <row r="32" spans="1:31" ht="12.75">
      <c r="A32" s="8">
        <v>11</v>
      </c>
      <c r="B32" s="59" t="s">
        <v>44</v>
      </c>
      <c r="C32" s="35">
        <v>3.37</v>
      </c>
      <c r="D32" s="35">
        <v>3.37</v>
      </c>
      <c r="E32" s="35">
        <v>3.37</v>
      </c>
      <c r="F32" s="35">
        <v>3.37</v>
      </c>
      <c r="G32" s="9"/>
      <c r="H32" s="61">
        <f t="shared" si="2"/>
        <v>0</v>
      </c>
      <c r="I32" s="61">
        <f t="shared" si="3"/>
        <v>0</v>
      </c>
      <c r="J32" s="61">
        <f t="shared" si="4"/>
        <v>0</v>
      </c>
      <c r="K32" s="61">
        <f t="shared" si="5"/>
        <v>0</v>
      </c>
      <c r="L32" s="48"/>
      <c r="M32" s="49"/>
      <c r="N32" s="48"/>
      <c r="O32" s="38"/>
      <c r="P32" s="38"/>
      <c r="Q32" s="38"/>
      <c r="R32" s="61">
        <f t="shared" si="6"/>
        <v>0</v>
      </c>
      <c r="S32" s="61">
        <f t="shared" si="7"/>
        <v>0</v>
      </c>
      <c r="T32" s="39"/>
      <c r="U32" s="40"/>
      <c r="V32" s="40"/>
      <c r="W32" s="40"/>
      <c r="X32" s="40"/>
      <c r="Y32" s="40"/>
      <c r="Z32" s="40"/>
      <c r="AA32" s="62">
        <f t="shared" si="9"/>
        <v>0</v>
      </c>
      <c r="AB32" s="63" t="str">
        <f t="shared" si="0"/>
        <v> - </v>
      </c>
      <c r="AC32" s="63" t="str">
        <f t="shared" si="1"/>
        <v> - </v>
      </c>
      <c r="AD32" s="64" t="str">
        <f t="shared" si="8"/>
        <v> - </v>
      </c>
      <c r="AE32" s="41"/>
    </row>
    <row r="33" spans="1:31" ht="12.75">
      <c r="A33" s="8">
        <v>12</v>
      </c>
      <c r="B33" s="59" t="s">
        <v>45</v>
      </c>
      <c r="C33" s="35">
        <v>5.05</v>
      </c>
      <c r="D33" s="35">
        <v>5.05</v>
      </c>
      <c r="E33" s="35">
        <v>5.05</v>
      </c>
      <c r="F33" s="35">
        <v>5.05</v>
      </c>
      <c r="G33" s="9"/>
      <c r="H33" s="61">
        <f t="shared" si="2"/>
        <v>0</v>
      </c>
      <c r="I33" s="61">
        <f t="shared" si="3"/>
        <v>0</v>
      </c>
      <c r="J33" s="61">
        <f t="shared" si="4"/>
        <v>0</v>
      </c>
      <c r="K33" s="61">
        <f t="shared" si="5"/>
        <v>0</v>
      </c>
      <c r="L33" s="48"/>
      <c r="M33" s="49"/>
      <c r="N33" s="48"/>
      <c r="O33" s="38"/>
      <c r="P33" s="38"/>
      <c r="Q33" s="38"/>
      <c r="R33" s="61">
        <f t="shared" si="6"/>
        <v>0</v>
      </c>
      <c r="S33" s="61">
        <f t="shared" si="7"/>
        <v>0</v>
      </c>
      <c r="T33" s="39"/>
      <c r="U33" s="40"/>
      <c r="V33" s="40"/>
      <c r="W33" s="40"/>
      <c r="X33" s="40"/>
      <c r="Y33" s="40"/>
      <c r="Z33" s="40"/>
      <c r="AA33" s="62">
        <f t="shared" si="9"/>
        <v>0</v>
      </c>
      <c r="AB33" s="63" t="str">
        <f t="shared" si="0"/>
        <v> - </v>
      </c>
      <c r="AC33" s="63" t="str">
        <f t="shared" si="1"/>
        <v> - </v>
      </c>
      <c r="AD33" s="64" t="str">
        <f t="shared" si="8"/>
        <v> - </v>
      </c>
      <c r="AE33" s="41"/>
    </row>
    <row r="34" spans="1:31" ht="12.75">
      <c r="A34" s="8">
        <v>13</v>
      </c>
      <c r="B34" s="59" t="s">
        <v>46</v>
      </c>
      <c r="C34" s="35">
        <v>5.32</v>
      </c>
      <c r="D34" s="35">
        <v>5.32</v>
      </c>
      <c r="E34" s="35">
        <v>5.32</v>
      </c>
      <c r="F34" s="35">
        <v>5.32</v>
      </c>
      <c r="G34" s="9"/>
      <c r="H34" s="61">
        <f t="shared" si="2"/>
        <v>0</v>
      </c>
      <c r="I34" s="61">
        <f t="shared" si="3"/>
        <v>0</v>
      </c>
      <c r="J34" s="61">
        <f t="shared" si="4"/>
        <v>0</v>
      </c>
      <c r="K34" s="61">
        <f t="shared" si="5"/>
        <v>0</v>
      </c>
      <c r="L34" s="48"/>
      <c r="M34" s="49"/>
      <c r="N34" s="48"/>
      <c r="O34" s="38"/>
      <c r="P34" s="38"/>
      <c r="Q34" s="38"/>
      <c r="R34" s="61">
        <f t="shared" si="6"/>
        <v>0</v>
      </c>
      <c r="S34" s="61">
        <f t="shared" si="7"/>
        <v>0</v>
      </c>
      <c r="T34" s="39"/>
      <c r="U34" s="40"/>
      <c r="V34" s="40"/>
      <c r="W34" s="40"/>
      <c r="X34" s="40"/>
      <c r="Y34" s="40"/>
      <c r="Z34" s="40"/>
      <c r="AA34" s="62">
        <f t="shared" si="9"/>
        <v>0</v>
      </c>
      <c r="AB34" s="63" t="str">
        <f t="shared" si="0"/>
        <v> - </v>
      </c>
      <c r="AC34" s="63" t="str">
        <f t="shared" si="1"/>
        <v> - </v>
      </c>
      <c r="AD34" s="64" t="str">
        <f t="shared" si="8"/>
        <v> - </v>
      </c>
      <c r="AE34" s="41"/>
    </row>
    <row r="35" spans="1:31" ht="12.75">
      <c r="A35" s="8">
        <v>14</v>
      </c>
      <c r="B35" s="59" t="s">
        <v>47</v>
      </c>
      <c r="C35" s="35">
        <v>5.05</v>
      </c>
      <c r="D35" s="35">
        <v>5.05</v>
      </c>
      <c r="E35" s="35">
        <v>5.05</v>
      </c>
      <c r="F35" s="35">
        <v>5.05</v>
      </c>
      <c r="G35" s="9"/>
      <c r="H35" s="61">
        <f t="shared" si="2"/>
        <v>0</v>
      </c>
      <c r="I35" s="61">
        <f t="shared" si="3"/>
        <v>0</v>
      </c>
      <c r="J35" s="61">
        <f t="shared" si="4"/>
        <v>0</v>
      </c>
      <c r="K35" s="61">
        <f t="shared" si="5"/>
        <v>0</v>
      </c>
      <c r="L35" s="48"/>
      <c r="M35" s="49"/>
      <c r="N35" s="48"/>
      <c r="O35" s="38"/>
      <c r="P35" s="38"/>
      <c r="Q35" s="38"/>
      <c r="R35" s="61">
        <f t="shared" si="6"/>
        <v>0</v>
      </c>
      <c r="S35" s="61">
        <f t="shared" si="7"/>
        <v>0</v>
      </c>
      <c r="T35" s="39"/>
      <c r="U35" s="40"/>
      <c r="V35" s="40"/>
      <c r="W35" s="40"/>
      <c r="X35" s="40"/>
      <c r="Y35" s="40"/>
      <c r="Z35" s="40"/>
      <c r="AA35" s="62">
        <f t="shared" si="9"/>
        <v>0</v>
      </c>
      <c r="AB35" s="63" t="str">
        <f t="shared" si="0"/>
        <v> - </v>
      </c>
      <c r="AC35" s="63" t="str">
        <f t="shared" si="1"/>
        <v> - </v>
      </c>
      <c r="AD35" s="64" t="str">
        <f t="shared" si="8"/>
        <v> - </v>
      </c>
      <c r="AE35" s="41"/>
    </row>
    <row r="36" spans="1:31" ht="12.75">
      <c r="A36" s="8">
        <v>15</v>
      </c>
      <c r="B36" s="59" t="s">
        <v>48</v>
      </c>
      <c r="C36" s="35">
        <v>5.05</v>
      </c>
      <c r="D36" s="35">
        <v>5.05</v>
      </c>
      <c r="E36" s="35">
        <v>5.05</v>
      </c>
      <c r="F36" s="35">
        <v>5.05</v>
      </c>
      <c r="G36" s="9"/>
      <c r="H36" s="61">
        <f t="shared" si="2"/>
        <v>0</v>
      </c>
      <c r="I36" s="61">
        <f t="shared" si="3"/>
        <v>0</v>
      </c>
      <c r="J36" s="61">
        <f t="shared" si="4"/>
        <v>0</v>
      </c>
      <c r="K36" s="61">
        <f t="shared" si="5"/>
        <v>0</v>
      </c>
      <c r="L36" s="48"/>
      <c r="M36" s="49"/>
      <c r="N36" s="48"/>
      <c r="O36" s="38"/>
      <c r="P36" s="38"/>
      <c r="Q36" s="38"/>
      <c r="R36" s="61">
        <f t="shared" si="6"/>
        <v>0</v>
      </c>
      <c r="S36" s="61">
        <f t="shared" si="7"/>
        <v>0</v>
      </c>
      <c r="T36" s="39"/>
      <c r="U36" s="40"/>
      <c r="V36" s="40"/>
      <c r="W36" s="40"/>
      <c r="X36" s="40"/>
      <c r="Y36" s="40"/>
      <c r="Z36" s="40"/>
      <c r="AA36" s="62">
        <f t="shared" si="9"/>
        <v>0</v>
      </c>
      <c r="AB36" s="63" t="str">
        <f t="shared" si="0"/>
        <v> - </v>
      </c>
      <c r="AC36" s="63" t="str">
        <f t="shared" si="1"/>
        <v> - </v>
      </c>
      <c r="AD36" s="64" t="str">
        <f t="shared" si="8"/>
        <v> - </v>
      </c>
      <c r="AE36" s="41"/>
    </row>
    <row r="37" spans="1:31" ht="12.75">
      <c r="A37" s="8">
        <v>16</v>
      </c>
      <c r="B37" s="59" t="s">
        <v>115</v>
      </c>
      <c r="C37" s="79"/>
      <c r="D37" s="80"/>
      <c r="E37" s="80"/>
      <c r="F37" s="81"/>
      <c r="G37" s="9"/>
      <c r="H37" s="61"/>
      <c r="I37" s="61"/>
      <c r="J37" s="61"/>
      <c r="K37" s="61"/>
      <c r="L37" s="48"/>
      <c r="M37" s="49"/>
      <c r="N37" s="48"/>
      <c r="O37" s="38"/>
      <c r="P37" s="38"/>
      <c r="Q37" s="38"/>
      <c r="R37" s="61"/>
      <c r="S37" s="61">
        <f>C37/150</f>
        <v>0</v>
      </c>
      <c r="T37" s="39"/>
      <c r="U37" s="40"/>
      <c r="V37" s="40"/>
      <c r="W37" s="40"/>
      <c r="X37" s="40"/>
      <c r="Y37" s="40"/>
      <c r="Z37" s="40"/>
      <c r="AA37" s="62">
        <f t="shared" si="9"/>
        <v>0</v>
      </c>
      <c r="AB37" s="63" t="str">
        <f t="shared" si="0"/>
        <v> - </v>
      </c>
      <c r="AC37" s="63" t="str">
        <f t="shared" si="1"/>
        <v> - </v>
      </c>
      <c r="AD37" s="64" t="str">
        <f t="shared" si="8"/>
        <v> - </v>
      </c>
      <c r="AE37" s="41"/>
    </row>
    <row r="38" spans="1:31" ht="12.75">
      <c r="A38" s="22" t="s">
        <v>83</v>
      </c>
      <c r="B38" s="23" t="s">
        <v>84</v>
      </c>
      <c r="C38" s="44" t="s">
        <v>13</v>
      </c>
      <c r="D38" s="45" t="s">
        <v>13</v>
      </c>
      <c r="E38" s="46"/>
      <c r="F38" s="46"/>
      <c r="G38" s="46"/>
      <c r="H38" s="45" t="s">
        <v>13</v>
      </c>
      <c r="I38" s="46"/>
      <c r="J38" s="46"/>
      <c r="K38" s="46"/>
      <c r="L38" s="46"/>
      <c r="M38" s="46"/>
      <c r="N38" s="46"/>
      <c r="O38" s="21"/>
      <c r="P38" s="21"/>
      <c r="Q38" s="21"/>
      <c r="R38" s="21"/>
      <c r="S38" s="4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.75">
      <c r="A39" s="24">
        <v>17</v>
      </c>
      <c r="B39" s="60">
        <f>+B9</f>
        <v>0</v>
      </c>
      <c r="C39" s="38"/>
      <c r="D39" s="37"/>
      <c r="E39" s="37"/>
      <c r="F39" s="37"/>
      <c r="G39" s="48">
        <v>62.32</v>
      </c>
      <c r="H39" s="42">
        <f>$H$19*G39</f>
        <v>0</v>
      </c>
      <c r="I39" s="42"/>
      <c r="J39" s="42"/>
      <c r="K39" s="42"/>
      <c r="L39" s="42"/>
      <c r="M39" s="42"/>
      <c r="N39" s="42"/>
      <c r="O39" s="50"/>
      <c r="P39" s="50"/>
      <c r="Q39" s="43"/>
      <c r="R39" s="42">
        <f aca="true" t="shared" si="10" ref="R39:R48">SUM(H39:Q39)</f>
        <v>0</v>
      </c>
      <c r="S39" s="42">
        <f>R39/24</f>
        <v>0</v>
      </c>
      <c r="T39" s="39"/>
      <c r="U39" s="40"/>
      <c r="V39" s="40"/>
      <c r="W39" s="40"/>
      <c r="X39" s="40"/>
      <c r="Y39" s="40"/>
      <c r="Z39" s="40"/>
      <c r="AA39" s="62">
        <f>IF(U39=1,0.25,0)+IF(V39=1,0.5,0)+IF(W39=1,0.5,0)+IF(X39=1,0.5,0)+IF(Y39=1,0.5,0)+IF(Z39=1,0.5,0)</f>
        <v>0</v>
      </c>
      <c r="AB39" s="2" t="str">
        <f>IF((T39-AA39)&gt;S39,(T39-AA39)-S39," - ")</f>
        <v> - </v>
      </c>
      <c r="AC39" s="63" t="str">
        <f aca="true" t="shared" si="11" ref="AC39:AC48">IF((T39-AA39)&lt;S39,S39-(T39-AA39)," - ")</f>
        <v> - </v>
      </c>
      <c r="AD39" s="64" t="str">
        <f t="shared" si="8"/>
        <v> - </v>
      </c>
      <c r="AE39" s="41"/>
    </row>
    <row r="40" spans="1:31" ht="12.75">
      <c r="A40" s="8">
        <v>18</v>
      </c>
      <c r="B40" s="60">
        <f>+B10</f>
        <v>0</v>
      </c>
      <c r="C40" s="38"/>
      <c r="D40" s="38"/>
      <c r="E40" s="38"/>
      <c r="F40" s="38"/>
      <c r="G40" s="48">
        <v>62.32</v>
      </c>
      <c r="H40" s="50"/>
      <c r="I40" s="50">
        <f>I19*G40</f>
        <v>0</v>
      </c>
      <c r="J40" s="50"/>
      <c r="K40" s="50"/>
      <c r="L40" s="50"/>
      <c r="M40" s="50"/>
      <c r="N40" s="50"/>
      <c r="O40" s="50"/>
      <c r="P40" s="50"/>
      <c r="Q40" s="43"/>
      <c r="R40" s="42">
        <f t="shared" si="10"/>
        <v>0</v>
      </c>
      <c r="S40" s="42">
        <f>R40/24</f>
        <v>0</v>
      </c>
      <c r="T40" s="39"/>
      <c r="U40" s="40"/>
      <c r="V40" s="40"/>
      <c r="W40" s="40"/>
      <c r="X40" s="40"/>
      <c r="Y40" s="40"/>
      <c r="Z40" s="40"/>
      <c r="AA40" s="62">
        <f>IF(U40=1,0.25,0)+IF(V40=1,0.5,0)+IF(W40=1,0.5,0)+IF(X40=1,0.5,0)+IF(Y40=1,0.5,0)+IF(Z40=1,0.5,0)</f>
        <v>0</v>
      </c>
      <c r="AB40" s="2" t="str">
        <f>IF((T40-AA40)&gt;S40,(T40-AA40)-S40," - ")</f>
        <v> - </v>
      </c>
      <c r="AC40" s="63" t="str">
        <f t="shared" si="11"/>
        <v> - </v>
      </c>
      <c r="AD40" s="64" t="str">
        <f t="shared" si="8"/>
        <v> - </v>
      </c>
      <c r="AE40" s="41"/>
    </row>
    <row r="41" spans="1:31" ht="12.75">
      <c r="A41" s="8">
        <v>19</v>
      </c>
      <c r="B41" s="60">
        <f>+B11</f>
        <v>0</v>
      </c>
      <c r="C41" s="38"/>
      <c r="D41" s="38"/>
      <c r="E41" s="38"/>
      <c r="F41" s="38"/>
      <c r="G41" s="48">
        <v>62.32</v>
      </c>
      <c r="H41" s="50"/>
      <c r="I41" s="50"/>
      <c r="J41" s="51">
        <f>J19*G41</f>
        <v>0</v>
      </c>
      <c r="K41" s="50"/>
      <c r="L41" s="50"/>
      <c r="M41" s="50"/>
      <c r="N41" s="50"/>
      <c r="O41" s="50"/>
      <c r="P41" s="50"/>
      <c r="Q41" s="43"/>
      <c r="R41" s="42">
        <f t="shared" si="10"/>
        <v>0</v>
      </c>
      <c r="S41" s="42">
        <f>R41/24</f>
        <v>0</v>
      </c>
      <c r="T41" s="39"/>
      <c r="U41" s="40"/>
      <c r="V41" s="40"/>
      <c r="W41" s="40"/>
      <c r="X41" s="40"/>
      <c r="Y41" s="40"/>
      <c r="Z41" s="40"/>
      <c r="AA41" s="62">
        <f>IF(U41=1,0.25,0)+IF(V41=1,0.5,0)+IF(W41=1,0.5,0)+IF(X41=1,0.5,0)+IF(Y41=1,0.5,0)+IF(Z41=1,0.5,0)</f>
        <v>0</v>
      </c>
      <c r="AB41" s="2" t="str">
        <f>IF((T41-AA41)&gt;S41,(T41-AA41)-S41," - ")</f>
        <v> - </v>
      </c>
      <c r="AC41" s="63" t="str">
        <f t="shared" si="11"/>
        <v> - </v>
      </c>
      <c r="AD41" s="64" t="str">
        <f t="shared" si="8"/>
        <v> - </v>
      </c>
      <c r="AE41" s="41"/>
    </row>
    <row r="42" spans="1:31" ht="12.75">
      <c r="A42" s="8">
        <v>20</v>
      </c>
      <c r="B42" s="60">
        <f>+B12</f>
        <v>0</v>
      </c>
      <c r="C42" s="38"/>
      <c r="D42" s="38"/>
      <c r="E42" s="38"/>
      <c r="F42" s="38"/>
      <c r="G42" s="48">
        <v>62.32</v>
      </c>
      <c r="H42" s="50"/>
      <c r="I42" s="50"/>
      <c r="J42" s="50"/>
      <c r="K42" s="50">
        <f>K19*G42</f>
        <v>0</v>
      </c>
      <c r="L42" s="50"/>
      <c r="M42" s="50"/>
      <c r="N42" s="50"/>
      <c r="O42" s="50"/>
      <c r="P42" s="50"/>
      <c r="Q42" s="43"/>
      <c r="R42" s="42">
        <f t="shared" si="10"/>
        <v>0</v>
      </c>
      <c r="S42" s="42">
        <f>R42/24</f>
        <v>0</v>
      </c>
      <c r="T42" s="39"/>
      <c r="U42" s="40"/>
      <c r="V42" s="40"/>
      <c r="W42" s="40"/>
      <c r="X42" s="40"/>
      <c r="Y42" s="40"/>
      <c r="Z42" s="40"/>
      <c r="AA42" s="62">
        <f>IF(U42=1,0.25,0)+IF(V42=1,0.5,0)+IF(W42=1,0.5,0)+IF(X42=1,0.5,0)+IF(Y42=1,0.5,0)+IF(Z42=1,0.5,0)</f>
        <v>0</v>
      </c>
      <c r="AB42" s="2" t="str">
        <f>IF((T42-AA42)&gt;S42,(T42-AA42)-S42," - ")</f>
        <v> - </v>
      </c>
      <c r="AC42" s="63" t="str">
        <f t="shared" si="11"/>
        <v> - </v>
      </c>
      <c r="AD42" s="64" t="str">
        <f t="shared" si="8"/>
        <v> - </v>
      </c>
      <c r="AE42" s="41"/>
    </row>
    <row r="43" spans="1:31" ht="12.75">
      <c r="A43" s="8">
        <v>21</v>
      </c>
      <c r="B43" s="60" t="str">
        <f>+G9</f>
        <v> </v>
      </c>
      <c r="C43" s="38"/>
      <c r="D43" s="38"/>
      <c r="E43" s="38"/>
      <c r="F43" s="38"/>
      <c r="G43" s="48"/>
      <c r="H43" s="50"/>
      <c r="I43" s="50"/>
      <c r="J43" s="50"/>
      <c r="K43" s="50"/>
      <c r="L43" s="50">
        <f>L$19*$G43</f>
        <v>0</v>
      </c>
      <c r="M43" s="50"/>
      <c r="N43" s="50"/>
      <c r="O43" s="50"/>
      <c r="P43" s="50"/>
      <c r="Q43" s="43"/>
      <c r="R43" s="42">
        <f t="shared" si="10"/>
        <v>0</v>
      </c>
      <c r="S43" s="43"/>
      <c r="T43" s="38"/>
      <c r="U43" s="38"/>
      <c r="V43" s="38"/>
      <c r="W43" s="38"/>
      <c r="X43" s="38"/>
      <c r="Y43" s="38"/>
      <c r="Z43" s="38"/>
      <c r="AA43" s="43"/>
      <c r="AB43" s="43"/>
      <c r="AC43" s="63" t="str">
        <f t="shared" si="11"/>
        <v> - </v>
      </c>
      <c r="AD43" s="64" t="str">
        <f t="shared" si="8"/>
        <v> - </v>
      </c>
      <c r="AE43" s="38"/>
    </row>
    <row r="44" spans="1:31" ht="12.75">
      <c r="A44" s="8">
        <f>A43+1</f>
        <v>22</v>
      </c>
      <c r="B44" s="60" t="str">
        <f>+G10</f>
        <v> </v>
      </c>
      <c r="C44" s="38"/>
      <c r="D44" s="38"/>
      <c r="E44" s="38"/>
      <c r="F44" s="38"/>
      <c r="G44" s="48"/>
      <c r="H44" s="50"/>
      <c r="I44" s="50"/>
      <c r="J44" s="50"/>
      <c r="K44" s="50"/>
      <c r="L44" s="50"/>
      <c r="M44" s="50">
        <f>M$19*$G44</f>
        <v>0</v>
      </c>
      <c r="N44" s="50"/>
      <c r="O44" s="50"/>
      <c r="P44" s="50"/>
      <c r="Q44" s="43"/>
      <c r="R44" s="42">
        <f t="shared" si="10"/>
        <v>0</v>
      </c>
      <c r="S44" s="43"/>
      <c r="T44" s="38"/>
      <c r="U44" s="38"/>
      <c r="V44" s="38"/>
      <c r="W44" s="38"/>
      <c r="X44" s="38"/>
      <c r="Y44" s="38"/>
      <c r="Z44" s="38"/>
      <c r="AA44" s="43"/>
      <c r="AB44" s="43"/>
      <c r="AC44" s="63" t="str">
        <f t="shared" si="11"/>
        <v> - </v>
      </c>
      <c r="AD44" s="64" t="str">
        <f t="shared" si="8"/>
        <v> - </v>
      </c>
      <c r="AE44" s="38"/>
    </row>
    <row r="45" spans="1:31" ht="12.75">
      <c r="A45" s="8">
        <f>A44+1</f>
        <v>23</v>
      </c>
      <c r="B45" s="60" t="str">
        <f>+G11</f>
        <v> </v>
      </c>
      <c r="C45" s="38"/>
      <c r="D45" s="38"/>
      <c r="E45" s="38"/>
      <c r="F45" s="38"/>
      <c r="G45" s="48"/>
      <c r="H45" s="50"/>
      <c r="I45" s="50"/>
      <c r="J45" s="50"/>
      <c r="K45" s="50"/>
      <c r="L45" s="50"/>
      <c r="M45" s="50"/>
      <c r="N45" s="50">
        <f>N$19*$G45</f>
        <v>0</v>
      </c>
      <c r="O45" s="50"/>
      <c r="P45" s="50"/>
      <c r="Q45" s="43"/>
      <c r="R45" s="42">
        <f t="shared" si="10"/>
        <v>0</v>
      </c>
      <c r="S45" s="43"/>
      <c r="T45" s="38"/>
      <c r="U45" s="38"/>
      <c r="V45" s="38"/>
      <c r="W45" s="38"/>
      <c r="X45" s="38"/>
      <c r="Y45" s="38"/>
      <c r="Z45" s="38"/>
      <c r="AA45" s="43"/>
      <c r="AB45" s="43"/>
      <c r="AC45" s="63" t="str">
        <f t="shared" si="11"/>
        <v> - </v>
      </c>
      <c r="AD45" s="64" t="str">
        <f t="shared" si="8"/>
        <v> - </v>
      </c>
      <c r="AE45" s="38"/>
    </row>
    <row r="46" spans="1:31" ht="12.75">
      <c r="A46" s="8">
        <f>A45+1</f>
        <v>24</v>
      </c>
      <c r="B46" s="60" t="str">
        <f>+G12</f>
        <v> </v>
      </c>
      <c r="C46" s="38"/>
      <c r="D46" s="38"/>
      <c r="E46" s="38"/>
      <c r="F46" s="38"/>
      <c r="G46" s="48"/>
      <c r="H46" s="50"/>
      <c r="I46" s="50"/>
      <c r="J46" s="50"/>
      <c r="K46" s="50"/>
      <c r="L46" s="50"/>
      <c r="M46" s="50"/>
      <c r="N46" s="50"/>
      <c r="O46" s="50">
        <f>O$19*$G46</f>
        <v>0</v>
      </c>
      <c r="P46" s="50"/>
      <c r="Q46" s="43"/>
      <c r="R46" s="42">
        <f t="shared" si="10"/>
        <v>0</v>
      </c>
      <c r="S46" s="43"/>
      <c r="T46" s="38"/>
      <c r="U46" s="38"/>
      <c r="V46" s="38"/>
      <c r="W46" s="38"/>
      <c r="X46" s="38"/>
      <c r="Y46" s="38"/>
      <c r="Z46" s="38"/>
      <c r="AA46" s="43"/>
      <c r="AB46" s="43"/>
      <c r="AC46" s="63" t="str">
        <f t="shared" si="11"/>
        <v> - </v>
      </c>
      <c r="AD46" s="64" t="str">
        <f t="shared" si="8"/>
        <v> - </v>
      </c>
      <c r="AE46" s="38"/>
    </row>
    <row r="47" spans="1:31" ht="12.75">
      <c r="A47" s="8">
        <f>A46+1</f>
        <v>25</v>
      </c>
      <c r="B47" s="60" t="str">
        <f>+N9</f>
        <v> </v>
      </c>
      <c r="C47" s="38"/>
      <c r="D47" s="38"/>
      <c r="E47" s="38"/>
      <c r="F47" s="38"/>
      <c r="G47" s="48"/>
      <c r="H47" s="50"/>
      <c r="I47" s="50"/>
      <c r="J47" s="50"/>
      <c r="K47" s="50"/>
      <c r="L47" s="50"/>
      <c r="M47" s="50"/>
      <c r="N47" s="50"/>
      <c r="O47" s="50"/>
      <c r="P47" s="50">
        <f>P$19*$G47</f>
        <v>0</v>
      </c>
      <c r="Q47" s="43"/>
      <c r="R47" s="42">
        <f t="shared" si="10"/>
        <v>0</v>
      </c>
      <c r="S47" s="43"/>
      <c r="T47" s="38"/>
      <c r="U47" s="38"/>
      <c r="V47" s="38"/>
      <c r="W47" s="38"/>
      <c r="X47" s="38"/>
      <c r="Y47" s="38"/>
      <c r="Z47" s="38"/>
      <c r="AA47" s="43"/>
      <c r="AB47" s="43"/>
      <c r="AC47" s="63" t="str">
        <f t="shared" si="11"/>
        <v> - </v>
      </c>
      <c r="AD47" s="64" t="str">
        <f t="shared" si="8"/>
        <v> - </v>
      </c>
      <c r="AE47" s="38"/>
    </row>
    <row r="48" spans="1:31" ht="12.75">
      <c r="A48" s="8">
        <f>A47+1</f>
        <v>26</v>
      </c>
      <c r="B48" s="60" t="str">
        <f>+N10</f>
        <v> </v>
      </c>
      <c r="C48" s="38"/>
      <c r="D48" s="38"/>
      <c r="E48" s="38"/>
      <c r="F48" s="38"/>
      <c r="G48" s="48"/>
      <c r="H48" s="50"/>
      <c r="I48" s="50"/>
      <c r="J48" s="50"/>
      <c r="K48" s="50"/>
      <c r="L48" s="50"/>
      <c r="M48" s="50"/>
      <c r="N48" s="50"/>
      <c r="O48" s="50"/>
      <c r="P48" s="51" t="s">
        <v>13</v>
      </c>
      <c r="Q48" s="50">
        <f>Q$19*$G48</f>
        <v>0</v>
      </c>
      <c r="R48" s="42">
        <f t="shared" si="10"/>
        <v>0</v>
      </c>
      <c r="S48" s="43"/>
      <c r="T48" s="38"/>
      <c r="U48" s="38"/>
      <c r="V48" s="38"/>
      <c r="W48" s="38"/>
      <c r="X48" s="38"/>
      <c r="Y48" s="38"/>
      <c r="Z48" s="38"/>
      <c r="AA48" s="43"/>
      <c r="AB48" s="43"/>
      <c r="AC48" s="63" t="str">
        <f t="shared" si="11"/>
        <v> - </v>
      </c>
      <c r="AD48" s="64" t="str">
        <f t="shared" si="8"/>
        <v> - </v>
      </c>
      <c r="AE48" s="38"/>
    </row>
  </sheetData>
  <sheetProtection/>
  <mergeCells count="39">
    <mergeCell ref="AD16:AD19"/>
    <mergeCell ref="AE16:AE19"/>
    <mergeCell ref="U17:AA17"/>
    <mergeCell ref="AB17:AB19"/>
    <mergeCell ref="AC17:AC19"/>
    <mergeCell ref="Z18:Z19"/>
    <mergeCell ref="AA18:AA19"/>
    <mergeCell ref="G8:I8"/>
    <mergeCell ref="N8:P8"/>
    <mergeCell ref="G9:I9"/>
    <mergeCell ref="N9:P9"/>
    <mergeCell ref="G10:I10"/>
    <mergeCell ref="N10:P10"/>
    <mergeCell ref="G12:I12"/>
    <mergeCell ref="N12:P12"/>
    <mergeCell ref="A16:A19"/>
    <mergeCell ref="B16:B19"/>
    <mergeCell ref="C16:G16"/>
    <mergeCell ref="H16:Q16"/>
    <mergeCell ref="C17:C19"/>
    <mergeCell ref="D17:D19"/>
    <mergeCell ref="E17:E19"/>
    <mergeCell ref="F17:F19"/>
    <mergeCell ref="G17:G19"/>
    <mergeCell ref="S17:S19"/>
    <mergeCell ref="V18:V19"/>
    <mergeCell ref="W18:W19"/>
    <mergeCell ref="X18:X19"/>
    <mergeCell ref="Y18:Y19"/>
    <mergeCell ref="C37:F37"/>
    <mergeCell ref="A1:R1"/>
    <mergeCell ref="A2:R2"/>
    <mergeCell ref="A3:R3"/>
    <mergeCell ref="T17:T19"/>
    <mergeCell ref="R16:R19"/>
    <mergeCell ref="S16:AA16"/>
    <mergeCell ref="G11:I11"/>
    <mergeCell ref="N11:P11"/>
    <mergeCell ref="U18:U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7109375" style="0" customWidth="1"/>
    <col min="2" max="2" width="18.7109375" style="0" customWidth="1"/>
    <col min="14" max="14" width="11.7109375" style="0" customWidth="1"/>
  </cols>
  <sheetData>
    <row r="1" ht="12.75">
      <c r="A1" s="3" t="s">
        <v>105</v>
      </c>
    </row>
    <row r="2" ht="12.75">
      <c r="A2" s="3" t="s">
        <v>109</v>
      </c>
    </row>
    <row r="3" ht="12.75">
      <c r="A3" s="3" t="s">
        <v>108</v>
      </c>
    </row>
    <row r="5" spans="1:15" ht="12.75">
      <c r="A5" s="68" t="s">
        <v>0</v>
      </c>
      <c r="B5" s="68" t="s">
        <v>21</v>
      </c>
      <c r="C5" s="68" t="s">
        <v>22</v>
      </c>
      <c r="D5" s="68" t="s">
        <v>23</v>
      </c>
      <c r="E5" s="68" t="s">
        <v>24</v>
      </c>
      <c r="F5" s="68" t="s">
        <v>25</v>
      </c>
      <c r="G5" s="68" t="s">
        <v>26</v>
      </c>
      <c r="H5" s="68" t="s">
        <v>27</v>
      </c>
      <c r="I5" s="68" t="s">
        <v>28</v>
      </c>
      <c r="J5" s="68" t="s">
        <v>29</v>
      </c>
      <c r="K5" s="68" t="s">
        <v>30</v>
      </c>
      <c r="L5" s="68" t="s">
        <v>31</v>
      </c>
      <c r="M5" s="68" t="s">
        <v>32</v>
      </c>
      <c r="N5" s="68" t="s">
        <v>33</v>
      </c>
      <c r="O5" s="69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4"/>
    </row>
    <row r="8" spans="1:14" ht="12.75">
      <c r="A8" s="8">
        <v>1</v>
      </c>
      <c r="B8" s="7" t="s">
        <v>34</v>
      </c>
      <c r="C8" s="8">
        <v>192</v>
      </c>
      <c r="D8" s="9">
        <f aca="true" t="shared" si="0" ref="D8:I13">$C8/3/38</f>
        <v>1.6842105263157894</v>
      </c>
      <c r="E8" s="9">
        <f t="shared" si="0"/>
        <v>1.6842105263157894</v>
      </c>
      <c r="F8" s="9">
        <f t="shared" si="0"/>
        <v>1.6842105263157894</v>
      </c>
      <c r="G8" s="9">
        <f t="shared" si="0"/>
        <v>1.6842105263157894</v>
      </c>
      <c r="H8" s="9">
        <f t="shared" si="0"/>
        <v>1.6842105263157894</v>
      </c>
      <c r="I8" s="9">
        <f t="shared" si="0"/>
        <v>1.6842105263157894</v>
      </c>
      <c r="J8" s="9">
        <f aca="true" t="shared" si="1" ref="J8:K13">D8+F8+H8</f>
        <v>5.052631578947368</v>
      </c>
      <c r="K8" s="9">
        <f t="shared" si="1"/>
        <v>5.052631578947368</v>
      </c>
      <c r="L8" s="9">
        <f aca="true" t="shared" si="2" ref="L8:L16">IF(J8&gt;K8,J8,IF(J8&lt;K8,K8,K8))</f>
        <v>5.052631578947368</v>
      </c>
      <c r="M8" s="12">
        <v>1</v>
      </c>
      <c r="N8" s="9">
        <f>M8*K8</f>
        <v>5.052631578947368</v>
      </c>
    </row>
    <row r="9" spans="1:14" ht="12.75">
      <c r="A9" s="8">
        <v>2</v>
      </c>
      <c r="B9" s="7" t="s">
        <v>35</v>
      </c>
      <c r="C9" s="8">
        <v>192</v>
      </c>
      <c r="D9" s="9">
        <f t="shared" si="0"/>
        <v>1.6842105263157894</v>
      </c>
      <c r="E9" s="9">
        <f t="shared" si="0"/>
        <v>1.6842105263157894</v>
      </c>
      <c r="F9" s="9">
        <f t="shared" si="0"/>
        <v>1.6842105263157894</v>
      </c>
      <c r="G9" s="9">
        <f t="shared" si="0"/>
        <v>1.6842105263157894</v>
      </c>
      <c r="H9" s="9">
        <f t="shared" si="0"/>
        <v>1.6842105263157894</v>
      </c>
      <c r="I9" s="9">
        <f t="shared" si="0"/>
        <v>1.6842105263157894</v>
      </c>
      <c r="J9" s="9">
        <f t="shared" si="1"/>
        <v>5.052631578947368</v>
      </c>
      <c r="K9" s="9">
        <f t="shared" si="1"/>
        <v>5.052631578947368</v>
      </c>
      <c r="L9" s="9">
        <f t="shared" si="2"/>
        <v>5.052631578947368</v>
      </c>
      <c r="M9" s="12">
        <v>1</v>
      </c>
      <c r="N9" s="9">
        <f aca="true" t="shared" si="3" ref="N9:N24">M9*K9</f>
        <v>5.052631578947368</v>
      </c>
    </row>
    <row r="10" spans="1:14" ht="12.75">
      <c r="A10" s="8">
        <v>3</v>
      </c>
      <c r="B10" s="7" t="s">
        <v>36</v>
      </c>
      <c r="C10" s="8">
        <v>192</v>
      </c>
      <c r="D10" s="9">
        <f t="shared" si="0"/>
        <v>1.6842105263157894</v>
      </c>
      <c r="E10" s="9">
        <f t="shared" si="0"/>
        <v>1.6842105263157894</v>
      </c>
      <c r="F10" s="9">
        <f t="shared" si="0"/>
        <v>1.6842105263157894</v>
      </c>
      <c r="G10" s="9">
        <f t="shared" si="0"/>
        <v>1.6842105263157894</v>
      </c>
      <c r="H10" s="9">
        <f t="shared" si="0"/>
        <v>1.6842105263157894</v>
      </c>
      <c r="I10" s="9">
        <f t="shared" si="0"/>
        <v>1.6842105263157894</v>
      </c>
      <c r="J10" s="9">
        <f t="shared" si="1"/>
        <v>5.052631578947368</v>
      </c>
      <c r="K10" s="9">
        <f t="shared" si="1"/>
        <v>5.052631578947368</v>
      </c>
      <c r="L10" s="9">
        <f t="shared" si="2"/>
        <v>5.052631578947368</v>
      </c>
      <c r="M10" s="12">
        <v>1</v>
      </c>
      <c r="N10" s="9">
        <f t="shared" si="3"/>
        <v>5.052631578947368</v>
      </c>
    </row>
    <row r="11" spans="1:14" ht="12.75">
      <c r="A11" s="8">
        <v>4</v>
      </c>
      <c r="B11" s="7" t="s">
        <v>37</v>
      </c>
      <c r="C11" s="8">
        <v>440</v>
      </c>
      <c r="D11" s="9">
        <f t="shared" si="0"/>
        <v>3.859649122807017</v>
      </c>
      <c r="E11" s="9">
        <f t="shared" si="0"/>
        <v>3.859649122807017</v>
      </c>
      <c r="F11" s="9">
        <f t="shared" si="0"/>
        <v>3.859649122807017</v>
      </c>
      <c r="G11" s="9">
        <f t="shared" si="0"/>
        <v>3.859649122807017</v>
      </c>
      <c r="H11" s="9">
        <f t="shared" si="0"/>
        <v>3.859649122807017</v>
      </c>
      <c r="I11" s="9">
        <f t="shared" si="0"/>
        <v>3.859649122807017</v>
      </c>
      <c r="J11" s="9">
        <f t="shared" si="1"/>
        <v>11.578947368421051</v>
      </c>
      <c r="K11" s="9">
        <f t="shared" si="1"/>
        <v>11.578947368421051</v>
      </c>
      <c r="L11" s="9">
        <f t="shared" si="2"/>
        <v>11.578947368421051</v>
      </c>
      <c r="M11" s="12">
        <v>1</v>
      </c>
      <c r="N11" s="9">
        <f t="shared" si="3"/>
        <v>11.578947368421051</v>
      </c>
    </row>
    <row r="12" spans="1:14" ht="12.75">
      <c r="A12" s="8">
        <v>5</v>
      </c>
      <c r="B12" s="7" t="s">
        <v>38</v>
      </c>
      <c r="C12" s="8">
        <v>403</v>
      </c>
      <c r="D12" s="9">
        <f t="shared" si="0"/>
        <v>3.5350877192982457</v>
      </c>
      <c r="E12" s="9">
        <f t="shared" si="0"/>
        <v>3.5350877192982457</v>
      </c>
      <c r="F12" s="9">
        <f t="shared" si="0"/>
        <v>3.5350877192982457</v>
      </c>
      <c r="G12" s="9">
        <f t="shared" si="0"/>
        <v>3.5350877192982457</v>
      </c>
      <c r="H12" s="9">
        <f t="shared" si="0"/>
        <v>3.5350877192982457</v>
      </c>
      <c r="I12" s="9">
        <f t="shared" si="0"/>
        <v>3.5350877192982457</v>
      </c>
      <c r="J12" s="9">
        <f t="shared" si="1"/>
        <v>10.605263157894736</v>
      </c>
      <c r="K12" s="9">
        <f t="shared" si="1"/>
        <v>10.605263157894736</v>
      </c>
      <c r="L12" s="9">
        <f t="shared" si="2"/>
        <v>10.605263157894736</v>
      </c>
      <c r="M12" s="12">
        <v>1</v>
      </c>
      <c r="N12" s="9">
        <f t="shared" si="3"/>
        <v>10.605263157894736</v>
      </c>
    </row>
    <row r="13" spans="1:14" ht="12.75">
      <c r="A13" s="8">
        <v>6</v>
      </c>
      <c r="B13" s="7" t="s">
        <v>39</v>
      </c>
      <c r="C13" s="8">
        <v>192</v>
      </c>
      <c r="D13" s="9">
        <f t="shared" si="0"/>
        <v>1.6842105263157894</v>
      </c>
      <c r="E13" s="9">
        <f t="shared" si="0"/>
        <v>1.6842105263157894</v>
      </c>
      <c r="F13" s="9">
        <f t="shared" si="0"/>
        <v>1.6842105263157894</v>
      </c>
      <c r="G13" s="9">
        <f t="shared" si="0"/>
        <v>1.6842105263157894</v>
      </c>
      <c r="H13" s="9">
        <f t="shared" si="0"/>
        <v>1.6842105263157894</v>
      </c>
      <c r="I13" s="9">
        <f t="shared" si="0"/>
        <v>1.6842105263157894</v>
      </c>
      <c r="J13" s="9">
        <f t="shared" si="1"/>
        <v>5.052631578947368</v>
      </c>
      <c r="K13" s="9">
        <f t="shared" si="1"/>
        <v>5.052631578947368</v>
      </c>
      <c r="L13" s="9">
        <f t="shared" si="2"/>
        <v>5.052631578947368</v>
      </c>
      <c r="M13" s="12">
        <v>1</v>
      </c>
      <c r="N13" s="9">
        <f t="shared" si="3"/>
        <v>5.052631578947368</v>
      </c>
    </row>
    <row r="14" spans="1:14" ht="12.75">
      <c r="A14" s="8">
        <v>7</v>
      </c>
      <c r="B14" s="7" t="s">
        <v>41</v>
      </c>
      <c r="C14" s="8"/>
      <c r="D14" s="10"/>
      <c r="E14" s="10"/>
      <c r="F14" s="10"/>
      <c r="G14" s="10"/>
      <c r="H14" s="10"/>
      <c r="I14" s="10"/>
      <c r="J14" s="9"/>
      <c r="K14" s="9">
        <f>E14+G14+I14</f>
        <v>0</v>
      </c>
      <c r="L14" s="9">
        <f t="shared" si="2"/>
        <v>0</v>
      </c>
      <c r="M14" s="12">
        <v>1</v>
      </c>
      <c r="N14" s="9">
        <f t="shared" si="3"/>
        <v>0</v>
      </c>
    </row>
    <row r="15" spans="1:14" ht="12.75">
      <c r="A15" s="8">
        <v>8</v>
      </c>
      <c r="B15" s="7" t="s">
        <v>42</v>
      </c>
      <c r="C15" s="8"/>
      <c r="D15" s="10"/>
      <c r="E15" s="10"/>
      <c r="F15" s="10"/>
      <c r="G15" s="10"/>
      <c r="H15" s="10"/>
      <c r="I15" s="10"/>
      <c r="J15" s="9"/>
      <c r="K15" s="9">
        <f>E15+G15+I15</f>
        <v>0</v>
      </c>
      <c r="L15" s="9">
        <f t="shared" si="2"/>
        <v>0</v>
      </c>
      <c r="M15" s="12">
        <v>1</v>
      </c>
      <c r="N15" s="9">
        <f t="shared" si="3"/>
        <v>0</v>
      </c>
    </row>
    <row r="16" spans="1:14" ht="12.75">
      <c r="A16" s="8">
        <v>9</v>
      </c>
      <c r="B16" s="7" t="s">
        <v>43</v>
      </c>
      <c r="C16" s="8"/>
      <c r="D16" s="10"/>
      <c r="E16" s="10"/>
      <c r="F16" s="10"/>
      <c r="G16" s="10"/>
      <c r="H16" s="10"/>
      <c r="I16" s="10"/>
      <c r="J16" s="9"/>
      <c r="K16" s="9">
        <f>E16+G16+I16</f>
        <v>0</v>
      </c>
      <c r="L16" s="9">
        <f t="shared" si="2"/>
        <v>0</v>
      </c>
      <c r="M16" s="12">
        <v>1</v>
      </c>
      <c r="N16" s="9">
        <f t="shared" si="3"/>
        <v>0</v>
      </c>
    </row>
    <row r="17" spans="1:14" ht="12.75">
      <c r="A17" s="8">
        <v>10</v>
      </c>
      <c r="B17" s="7" t="s">
        <v>40</v>
      </c>
      <c r="C17" s="8">
        <v>128</v>
      </c>
      <c r="D17" s="9">
        <f aca="true" t="shared" si="4" ref="D17:I24">$C17/3/38</f>
        <v>1.1228070175438596</v>
      </c>
      <c r="E17" s="9">
        <f t="shared" si="4"/>
        <v>1.1228070175438596</v>
      </c>
      <c r="F17" s="9">
        <f t="shared" si="4"/>
        <v>1.1228070175438596</v>
      </c>
      <c r="G17" s="9">
        <f t="shared" si="4"/>
        <v>1.1228070175438596</v>
      </c>
      <c r="H17" s="9">
        <f t="shared" si="4"/>
        <v>1.1228070175438596</v>
      </c>
      <c r="I17" s="9">
        <f t="shared" si="4"/>
        <v>1.1228070175438596</v>
      </c>
      <c r="J17" s="9">
        <f aca="true" t="shared" si="5" ref="J17:J24">D17+F17+H17</f>
        <v>3.3684210526315788</v>
      </c>
      <c r="K17" s="9">
        <f aca="true" t="shared" si="6" ref="K17:K24">E17+G17+I17</f>
        <v>3.3684210526315788</v>
      </c>
      <c r="L17" s="9">
        <f aca="true" t="shared" si="7" ref="L17:L24">IF(J17&gt;K17,J17,IF(J17&lt;K17,K17,K17))</f>
        <v>3.3684210526315788</v>
      </c>
      <c r="M17" s="12">
        <v>1</v>
      </c>
      <c r="N17" s="9">
        <f t="shared" si="3"/>
        <v>3.3684210526315788</v>
      </c>
    </row>
    <row r="18" spans="1:14" ht="12.75">
      <c r="A18" s="8">
        <v>11</v>
      </c>
      <c r="B18" s="7" t="s">
        <v>44</v>
      </c>
      <c r="C18" s="8">
        <v>128</v>
      </c>
      <c r="D18" s="9">
        <f t="shared" si="4"/>
        <v>1.1228070175438596</v>
      </c>
      <c r="E18" s="9">
        <f t="shared" si="4"/>
        <v>1.1228070175438596</v>
      </c>
      <c r="F18" s="9">
        <f t="shared" si="4"/>
        <v>1.1228070175438596</v>
      </c>
      <c r="G18" s="9">
        <f t="shared" si="4"/>
        <v>1.1228070175438596</v>
      </c>
      <c r="H18" s="9">
        <f t="shared" si="4"/>
        <v>1.1228070175438596</v>
      </c>
      <c r="I18" s="9">
        <f t="shared" si="4"/>
        <v>1.1228070175438596</v>
      </c>
      <c r="J18" s="9">
        <f t="shared" si="5"/>
        <v>3.3684210526315788</v>
      </c>
      <c r="K18" s="9">
        <f t="shared" si="6"/>
        <v>3.3684210526315788</v>
      </c>
      <c r="L18" s="9">
        <f t="shared" si="7"/>
        <v>3.3684210526315788</v>
      </c>
      <c r="M18" s="12">
        <v>1</v>
      </c>
      <c r="N18" s="9">
        <f t="shared" si="3"/>
        <v>3.3684210526315788</v>
      </c>
    </row>
    <row r="19" spans="1:14" ht="12.75">
      <c r="A19" s="8">
        <v>12</v>
      </c>
      <c r="B19" s="7" t="s">
        <v>45</v>
      </c>
      <c r="C19" s="8">
        <v>192</v>
      </c>
      <c r="D19" s="9">
        <f t="shared" si="4"/>
        <v>1.6842105263157894</v>
      </c>
      <c r="E19" s="9">
        <f t="shared" si="4"/>
        <v>1.6842105263157894</v>
      </c>
      <c r="F19" s="9">
        <f t="shared" si="4"/>
        <v>1.6842105263157894</v>
      </c>
      <c r="G19" s="9">
        <f t="shared" si="4"/>
        <v>1.6842105263157894</v>
      </c>
      <c r="H19" s="9">
        <f t="shared" si="4"/>
        <v>1.6842105263157894</v>
      </c>
      <c r="I19" s="9">
        <f t="shared" si="4"/>
        <v>1.6842105263157894</v>
      </c>
      <c r="J19" s="9">
        <f t="shared" si="5"/>
        <v>5.052631578947368</v>
      </c>
      <c r="K19" s="9">
        <f t="shared" si="6"/>
        <v>5.052631578947368</v>
      </c>
      <c r="L19" s="9">
        <f t="shared" si="7"/>
        <v>5.052631578947368</v>
      </c>
      <c r="M19" s="12">
        <v>1</v>
      </c>
      <c r="N19" s="9">
        <f t="shared" si="3"/>
        <v>5.052631578947368</v>
      </c>
    </row>
    <row r="20" spans="1:14" ht="12.75">
      <c r="A20" s="8">
        <v>13</v>
      </c>
      <c r="B20" s="7" t="s">
        <v>46</v>
      </c>
      <c r="C20" s="8">
        <v>202</v>
      </c>
      <c r="D20" s="9">
        <f t="shared" si="4"/>
        <v>1.7719298245614035</v>
      </c>
      <c r="E20" s="9">
        <f t="shared" si="4"/>
        <v>1.7719298245614035</v>
      </c>
      <c r="F20" s="9">
        <f t="shared" si="4"/>
        <v>1.7719298245614035</v>
      </c>
      <c r="G20" s="9">
        <f t="shared" si="4"/>
        <v>1.7719298245614035</v>
      </c>
      <c r="H20" s="9">
        <f t="shared" si="4"/>
        <v>1.7719298245614035</v>
      </c>
      <c r="I20" s="9">
        <f t="shared" si="4"/>
        <v>1.7719298245614035</v>
      </c>
      <c r="J20" s="9">
        <f t="shared" si="5"/>
        <v>5.315789473684211</v>
      </c>
      <c r="K20" s="9">
        <f t="shared" si="6"/>
        <v>5.315789473684211</v>
      </c>
      <c r="L20" s="9">
        <f t="shared" si="7"/>
        <v>5.315789473684211</v>
      </c>
      <c r="M20" s="12">
        <v>1</v>
      </c>
      <c r="N20" s="9">
        <f t="shared" si="3"/>
        <v>5.315789473684211</v>
      </c>
    </row>
    <row r="21" spans="1:14" ht="12.75">
      <c r="A21" s="8">
        <v>14</v>
      </c>
      <c r="B21" s="7" t="s">
        <v>47</v>
      </c>
      <c r="C21" s="8">
        <v>192</v>
      </c>
      <c r="D21" s="9">
        <f t="shared" si="4"/>
        <v>1.6842105263157894</v>
      </c>
      <c r="E21" s="9">
        <f t="shared" si="4"/>
        <v>1.6842105263157894</v>
      </c>
      <c r="F21" s="9">
        <f t="shared" si="4"/>
        <v>1.6842105263157894</v>
      </c>
      <c r="G21" s="9">
        <f t="shared" si="4"/>
        <v>1.6842105263157894</v>
      </c>
      <c r="H21" s="9">
        <f t="shared" si="4"/>
        <v>1.6842105263157894</v>
      </c>
      <c r="I21" s="9">
        <f t="shared" si="4"/>
        <v>1.6842105263157894</v>
      </c>
      <c r="J21" s="9">
        <f t="shared" si="5"/>
        <v>5.052631578947368</v>
      </c>
      <c r="K21" s="9">
        <f t="shared" si="6"/>
        <v>5.052631578947368</v>
      </c>
      <c r="L21" s="9">
        <f t="shared" si="7"/>
        <v>5.052631578947368</v>
      </c>
      <c r="M21" s="12">
        <v>1</v>
      </c>
      <c r="N21" s="9">
        <f t="shared" si="3"/>
        <v>5.052631578947368</v>
      </c>
    </row>
    <row r="22" spans="1:14" ht="12.75">
      <c r="A22" s="8">
        <v>15</v>
      </c>
      <c r="B22" s="7" t="s">
        <v>19</v>
      </c>
      <c r="C22" s="8">
        <v>1184</v>
      </c>
      <c r="D22" s="9">
        <f t="shared" si="4"/>
        <v>10.385964912280702</v>
      </c>
      <c r="E22" s="9">
        <f t="shared" si="4"/>
        <v>10.385964912280702</v>
      </c>
      <c r="F22" s="9">
        <f t="shared" si="4"/>
        <v>10.385964912280702</v>
      </c>
      <c r="G22" s="9">
        <f t="shared" si="4"/>
        <v>10.385964912280702</v>
      </c>
      <c r="H22" s="9">
        <f t="shared" si="4"/>
        <v>10.385964912280702</v>
      </c>
      <c r="I22" s="9">
        <f t="shared" si="4"/>
        <v>10.385964912280702</v>
      </c>
      <c r="J22" s="9">
        <f t="shared" si="5"/>
        <v>31.157894736842106</v>
      </c>
      <c r="K22" s="9">
        <f t="shared" si="6"/>
        <v>31.157894736842106</v>
      </c>
      <c r="L22" s="9">
        <f t="shared" si="7"/>
        <v>31.157894736842106</v>
      </c>
      <c r="M22" s="12">
        <v>2</v>
      </c>
      <c r="N22" s="9">
        <f t="shared" si="3"/>
        <v>62.31578947368421</v>
      </c>
    </row>
    <row r="23" spans="1:14" ht="12.75">
      <c r="A23" s="8">
        <v>16</v>
      </c>
      <c r="B23" s="7" t="s">
        <v>48</v>
      </c>
      <c r="C23" s="8">
        <v>192</v>
      </c>
      <c r="D23" s="9">
        <f t="shared" si="4"/>
        <v>1.6842105263157894</v>
      </c>
      <c r="E23" s="9">
        <f t="shared" si="4"/>
        <v>1.6842105263157894</v>
      </c>
      <c r="F23" s="9">
        <f t="shared" si="4"/>
        <v>1.6842105263157894</v>
      </c>
      <c r="G23" s="9">
        <f t="shared" si="4"/>
        <v>1.6842105263157894</v>
      </c>
      <c r="H23" s="9">
        <f t="shared" si="4"/>
        <v>1.6842105263157894</v>
      </c>
      <c r="I23" s="9">
        <f t="shared" si="4"/>
        <v>1.6842105263157894</v>
      </c>
      <c r="J23" s="9">
        <f t="shared" si="5"/>
        <v>5.052631578947368</v>
      </c>
      <c r="K23" s="9">
        <f t="shared" si="6"/>
        <v>5.052631578947368</v>
      </c>
      <c r="L23" s="9">
        <f t="shared" si="7"/>
        <v>5.052631578947368</v>
      </c>
      <c r="M23" s="12">
        <v>1</v>
      </c>
      <c r="N23" s="9">
        <f t="shared" si="3"/>
        <v>5.052631578947368</v>
      </c>
    </row>
    <row r="24" spans="1:14" ht="12.75">
      <c r="A24" s="8">
        <v>17</v>
      </c>
      <c r="B24" s="7" t="s">
        <v>49</v>
      </c>
      <c r="C24" s="8">
        <v>192</v>
      </c>
      <c r="D24" s="9">
        <f t="shared" si="4"/>
        <v>1.6842105263157894</v>
      </c>
      <c r="E24" s="9">
        <f t="shared" si="4"/>
        <v>1.6842105263157894</v>
      </c>
      <c r="F24" s="9">
        <f t="shared" si="4"/>
        <v>1.6842105263157894</v>
      </c>
      <c r="G24" s="9">
        <f t="shared" si="4"/>
        <v>1.6842105263157894</v>
      </c>
      <c r="H24" s="9">
        <f t="shared" si="4"/>
        <v>1.6842105263157894</v>
      </c>
      <c r="I24" s="9">
        <f t="shared" si="4"/>
        <v>1.6842105263157894</v>
      </c>
      <c r="J24" s="9">
        <f t="shared" si="5"/>
        <v>5.052631578947368</v>
      </c>
      <c r="K24" s="9">
        <f t="shared" si="6"/>
        <v>5.052631578947368</v>
      </c>
      <c r="L24" s="9">
        <f t="shared" si="7"/>
        <v>5.052631578947368</v>
      </c>
      <c r="M24" s="12">
        <v>1</v>
      </c>
      <c r="N24" s="9">
        <f t="shared" si="3"/>
        <v>5.052631578947368</v>
      </c>
    </row>
    <row r="25" spans="1:14" ht="12.75">
      <c r="A25" s="6"/>
      <c r="B25" s="6"/>
      <c r="C25" s="13">
        <f>SUM(C8:C24)</f>
        <v>4021</v>
      </c>
      <c r="D25" s="9">
        <f>$C25/3/38</f>
        <v>35.271929824561404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4:14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5">
    <mergeCell ref="M5:M6"/>
    <mergeCell ref="N5:N6"/>
    <mergeCell ref="O5:O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7109375" style="0" customWidth="1"/>
    <col min="2" max="2" width="18.7109375" style="0" customWidth="1"/>
    <col min="14" max="14" width="11.7109375" style="0" customWidth="1"/>
  </cols>
  <sheetData>
    <row r="1" ht="12.75">
      <c r="A1" s="3" t="s">
        <v>105</v>
      </c>
    </row>
    <row r="2" ht="12.75">
      <c r="A2" s="3" t="s">
        <v>110</v>
      </c>
    </row>
    <row r="3" ht="12.75">
      <c r="A3" s="3" t="s">
        <v>111</v>
      </c>
    </row>
    <row r="5" spans="1:15" ht="12.75">
      <c r="A5" s="68" t="s">
        <v>0</v>
      </c>
      <c r="B5" s="68" t="s">
        <v>21</v>
      </c>
      <c r="C5" s="68" t="s">
        <v>22</v>
      </c>
      <c r="D5" s="68" t="s">
        <v>23</v>
      </c>
      <c r="E5" s="68" t="s">
        <v>24</v>
      </c>
      <c r="F5" s="68" t="s">
        <v>25</v>
      </c>
      <c r="G5" s="68" t="s">
        <v>26</v>
      </c>
      <c r="H5" s="68" t="s">
        <v>27</v>
      </c>
      <c r="I5" s="68" t="s">
        <v>28</v>
      </c>
      <c r="J5" s="68" t="s">
        <v>29</v>
      </c>
      <c r="K5" s="68" t="s">
        <v>30</v>
      </c>
      <c r="L5" s="68" t="s">
        <v>31</v>
      </c>
      <c r="M5" s="68" t="s">
        <v>32</v>
      </c>
      <c r="N5" s="68" t="s">
        <v>33</v>
      </c>
      <c r="O5" s="69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4"/>
    </row>
    <row r="8" spans="1:14" ht="12.75">
      <c r="A8" s="8">
        <v>1</v>
      </c>
      <c r="B8" s="7" t="s">
        <v>34</v>
      </c>
      <c r="C8" s="8">
        <v>192</v>
      </c>
      <c r="D8" s="9">
        <f aca="true" t="shared" si="0" ref="D8:I15">$C8/3/38</f>
        <v>1.6842105263157894</v>
      </c>
      <c r="E8" s="9">
        <f t="shared" si="0"/>
        <v>1.6842105263157894</v>
      </c>
      <c r="F8" s="9">
        <f t="shared" si="0"/>
        <v>1.6842105263157894</v>
      </c>
      <c r="G8" s="9">
        <f t="shared" si="0"/>
        <v>1.6842105263157894</v>
      </c>
      <c r="H8" s="9">
        <f t="shared" si="0"/>
        <v>1.6842105263157894</v>
      </c>
      <c r="I8" s="9">
        <f t="shared" si="0"/>
        <v>1.6842105263157894</v>
      </c>
      <c r="J8" s="9">
        <f aca="true" t="shared" si="1" ref="J8:K23">D8+F8+H8</f>
        <v>5.052631578947368</v>
      </c>
      <c r="K8" s="9">
        <f t="shared" si="1"/>
        <v>5.052631578947368</v>
      </c>
      <c r="L8" s="9">
        <f>IF(J8&gt;K8,J8,IF(J8&lt;K8,K8,K8))</f>
        <v>5.052631578947368</v>
      </c>
      <c r="M8" s="12">
        <v>1</v>
      </c>
      <c r="N8" s="9">
        <f>M8*K8</f>
        <v>5.052631578947368</v>
      </c>
    </row>
    <row r="9" spans="1:14" ht="12.75">
      <c r="A9" s="8">
        <v>2</v>
      </c>
      <c r="B9" s="7" t="s">
        <v>35</v>
      </c>
      <c r="C9" s="8">
        <v>192</v>
      </c>
      <c r="D9" s="9">
        <f t="shared" si="0"/>
        <v>1.6842105263157894</v>
      </c>
      <c r="E9" s="9">
        <f t="shared" si="0"/>
        <v>1.6842105263157894</v>
      </c>
      <c r="F9" s="9">
        <f t="shared" si="0"/>
        <v>1.6842105263157894</v>
      </c>
      <c r="G9" s="9">
        <f t="shared" si="0"/>
        <v>1.6842105263157894</v>
      </c>
      <c r="H9" s="9">
        <f t="shared" si="0"/>
        <v>1.6842105263157894</v>
      </c>
      <c r="I9" s="9">
        <f t="shared" si="0"/>
        <v>1.6842105263157894</v>
      </c>
      <c r="J9" s="9">
        <f t="shared" si="1"/>
        <v>5.052631578947368</v>
      </c>
      <c r="K9" s="9">
        <f t="shared" si="1"/>
        <v>5.052631578947368</v>
      </c>
      <c r="L9" s="9">
        <f aca="true" t="shared" si="2" ref="L9:L24">IF(J9&gt;K9,J9,IF(J9&lt;K9,K9,K9))</f>
        <v>5.052631578947368</v>
      </c>
      <c r="M9" s="12">
        <v>1</v>
      </c>
      <c r="N9" s="9">
        <f aca="true" t="shared" si="3" ref="N9:N24">M9*K9</f>
        <v>5.052631578947368</v>
      </c>
    </row>
    <row r="10" spans="1:14" ht="12.75">
      <c r="A10" s="8">
        <v>3</v>
      </c>
      <c r="B10" s="7" t="s">
        <v>36</v>
      </c>
      <c r="C10" s="8">
        <v>192</v>
      </c>
      <c r="D10" s="9">
        <f t="shared" si="0"/>
        <v>1.6842105263157894</v>
      </c>
      <c r="E10" s="9">
        <f t="shared" si="0"/>
        <v>1.6842105263157894</v>
      </c>
      <c r="F10" s="9">
        <f t="shared" si="0"/>
        <v>1.6842105263157894</v>
      </c>
      <c r="G10" s="9">
        <f t="shared" si="0"/>
        <v>1.6842105263157894</v>
      </c>
      <c r="H10" s="9">
        <f t="shared" si="0"/>
        <v>1.6842105263157894</v>
      </c>
      <c r="I10" s="9">
        <f t="shared" si="0"/>
        <v>1.6842105263157894</v>
      </c>
      <c r="J10" s="9">
        <f t="shared" si="1"/>
        <v>5.052631578947368</v>
      </c>
      <c r="K10" s="9">
        <f t="shared" si="1"/>
        <v>5.052631578947368</v>
      </c>
      <c r="L10" s="9">
        <f t="shared" si="2"/>
        <v>5.052631578947368</v>
      </c>
      <c r="M10" s="12">
        <v>1</v>
      </c>
      <c r="N10" s="9">
        <f t="shared" si="3"/>
        <v>5.052631578947368</v>
      </c>
    </row>
    <row r="11" spans="1:14" ht="12.75">
      <c r="A11" s="8">
        <v>4</v>
      </c>
      <c r="B11" s="7" t="s">
        <v>37</v>
      </c>
      <c r="C11" s="8">
        <v>440</v>
      </c>
      <c r="D11" s="9">
        <f t="shared" si="0"/>
        <v>3.859649122807017</v>
      </c>
      <c r="E11" s="9">
        <f t="shared" si="0"/>
        <v>3.859649122807017</v>
      </c>
      <c r="F11" s="9">
        <f t="shared" si="0"/>
        <v>3.859649122807017</v>
      </c>
      <c r="G11" s="9">
        <f t="shared" si="0"/>
        <v>3.859649122807017</v>
      </c>
      <c r="H11" s="9">
        <f t="shared" si="0"/>
        <v>3.859649122807017</v>
      </c>
      <c r="I11" s="9">
        <f t="shared" si="0"/>
        <v>3.859649122807017</v>
      </c>
      <c r="J11" s="9">
        <f t="shared" si="1"/>
        <v>11.578947368421051</v>
      </c>
      <c r="K11" s="9">
        <f t="shared" si="1"/>
        <v>11.578947368421051</v>
      </c>
      <c r="L11" s="9">
        <f t="shared" si="2"/>
        <v>11.578947368421051</v>
      </c>
      <c r="M11" s="12">
        <v>1</v>
      </c>
      <c r="N11" s="9">
        <f t="shared" si="3"/>
        <v>11.578947368421051</v>
      </c>
    </row>
    <row r="12" spans="1:14" ht="12.75">
      <c r="A12" s="8">
        <v>5</v>
      </c>
      <c r="B12" s="7" t="s">
        <v>38</v>
      </c>
      <c r="C12" s="8">
        <v>516</v>
      </c>
      <c r="D12" s="9">
        <f t="shared" si="0"/>
        <v>4.526315789473684</v>
      </c>
      <c r="E12" s="9">
        <f t="shared" si="0"/>
        <v>4.526315789473684</v>
      </c>
      <c r="F12" s="9">
        <f t="shared" si="0"/>
        <v>4.526315789473684</v>
      </c>
      <c r="G12" s="9">
        <f t="shared" si="0"/>
        <v>4.526315789473684</v>
      </c>
      <c r="H12" s="9">
        <f t="shared" si="0"/>
        <v>4.526315789473684</v>
      </c>
      <c r="I12" s="9">
        <f t="shared" si="0"/>
        <v>4.526315789473684</v>
      </c>
      <c r="J12" s="9">
        <f t="shared" si="1"/>
        <v>13.578947368421051</v>
      </c>
      <c r="K12" s="9">
        <f t="shared" si="1"/>
        <v>13.578947368421051</v>
      </c>
      <c r="L12" s="9">
        <f t="shared" si="2"/>
        <v>13.578947368421051</v>
      </c>
      <c r="M12" s="12">
        <v>1</v>
      </c>
      <c r="N12" s="9">
        <f t="shared" si="3"/>
        <v>13.578947368421051</v>
      </c>
    </row>
    <row r="13" spans="1:14" ht="12.75">
      <c r="A13" s="8">
        <v>6</v>
      </c>
      <c r="B13" s="7" t="s">
        <v>39</v>
      </c>
      <c r="C13" s="8">
        <v>192</v>
      </c>
      <c r="D13" s="9">
        <f t="shared" si="0"/>
        <v>1.6842105263157894</v>
      </c>
      <c r="E13" s="9">
        <f t="shared" si="0"/>
        <v>1.6842105263157894</v>
      </c>
      <c r="F13" s="9">
        <f t="shared" si="0"/>
        <v>1.6842105263157894</v>
      </c>
      <c r="G13" s="9">
        <f t="shared" si="0"/>
        <v>1.6842105263157894</v>
      </c>
      <c r="H13" s="9">
        <f t="shared" si="0"/>
        <v>1.6842105263157894</v>
      </c>
      <c r="I13" s="9">
        <f t="shared" si="0"/>
        <v>1.6842105263157894</v>
      </c>
      <c r="J13" s="9">
        <f t="shared" si="1"/>
        <v>5.052631578947368</v>
      </c>
      <c r="K13" s="9">
        <f t="shared" si="1"/>
        <v>5.052631578947368</v>
      </c>
      <c r="L13" s="9">
        <f t="shared" si="2"/>
        <v>5.052631578947368</v>
      </c>
      <c r="M13" s="12">
        <v>1</v>
      </c>
      <c r="N13" s="9">
        <f t="shared" si="3"/>
        <v>5.052631578947368</v>
      </c>
    </row>
    <row r="14" spans="1:14" ht="12.75">
      <c r="A14" s="8">
        <v>7</v>
      </c>
      <c r="B14" s="7" t="s">
        <v>41</v>
      </c>
      <c r="C14" s="8">
        <v>276</v>
      </c>
      <c r="D14" s="9">
        <f t="shared" si="0"/>
        <v>2.4210526315789473</v>
      </c>
      <c r="E14" s="9">
        <f t="shared" si="0"/>
        <v>2.4210526315789473</v>
      </c>
      <c r="F14" s="9">
        <f t="shared" si="0"/>
        <v>2.4210526315789473</v>
      </c>
      <c r="G14" s="9">
        <f t="shared" si="0"/>
        <v>2.4210526315789473</v>
      </c>
      <c r="H14" s="9">
        <f t="shared" si="0"/>
        <v>2.4210526315789473</v>
      </c>
      <c r="I14" s="9">
        <f t="shared" si="0"/>
        <v>2.4210526315789473</v>
      </c>
      <c r="J14" s="9">
        <f t="shared" si="1"/>
        <v>7.2631578947368425</v>
      </c>
      <c r="K14" s="9">
        <f t="shared" si="1"/>
        <v>7.2631578947368425</v>
      </c>
      <c r="L14" s="9">
        <f t="shared" si="2"/>
        <v>7.2631578947368425</v>
      </c>
      <c r="M14" s="12">
        <v>1</v>
      </c>
      <c r="N14" s="9">
        <f t="shared" si="3"/>
        <v>7.2631578947368425</v>
      </c>
    </row>
    <row r="15" spans="1:14" ht="12.75">
      <c r="A15" s="8">
        <v>8</v>
      </c>
      <c r="B15" s="7" t="s">
        <v>42</v>
      </c>
      <c r="C15" s="8">
        <v>192</v>
      </c>
      <c r="D15" s="9">
        <f t="shared" si="0"/>
        <v>1.6842105263157894</v>
      </c>
      <c r="E15" s="9">
        <f t="shared" si="0"/>
        <v>1.6842105263157894</v>
      </c>
      <c r="F15" s="9">
        <f t="shared" si="0"/>
        <v>1.6842105263157894</v>
      </c>
      <c r="G15" s="9">
        <f t="shared" si="0"/>
        <v>1.6842105263157894</v>
      </c>
      <c r="H15" s="9">
        <f t="shared" si="0"/>
        <v>1.6842105263157894</v>
      </c>
      <c r="I15" s="9">
        <f t="shared" si="0"/>
        <v>1.6842105263157894</v>
      </c>
      <c r="J15" s="9">
        <f t="shared" si="1"/>
        <v>5.052631578947368</v>
      </c>
      <c r="K15" s="9">
        <f t="shared" si="1"/>
        <v>5.052631578947368</v>
      </c>
      <c r="L15" s="9">
        <f t="shared" si="2"/>
        <v>5.052631578947368</v>
      </c>
      <c r="M15" s="12">
        <v>1</v>
      </c>
      <c r="N15" s="9">
        <f t="shared" si="3"/>
        <v>5.052631578947368</v>
      </c>
    </row>
    <row r="16" spans="1:14" ht="12.75">
      <c r="A16" s="8">
        <v>9</v>
      </c>
      <c r="B16" s="7" t="s">
        <v>43</v>
      </c>
      <c r="C16" s="8"/>
      <c r="D16" s="10"/>
      <c r="E16" s="10"/>
      <c r="F16" s="10"/>
      <c r="G16" s="10"/>
      <c r="H16" s="10"/>
      <c r="I16" s="10"/>
      <c r="J16" s="9"/>
      <c r="K16" s="9">
        <f t="shared" si="1"/>
        <v>0</v>
      </c>
      <c r="L16" s="9">
        <f t="shared" si="2"/>
        <v>0</v>
      </c>
      <c r="M16" s="12">
        <v>1</v>
      </c>
      <c r="N16" s="9">
        <f t="shared" si="3"/>
        <v>0</v>
      </c>
    </row>
    <row r="17" spans="1:14" ht="12.75">
      <c r="A17" s="8">
        <v>10</v>
      </c>
      <c r="B17" s="7" t="s">
        <v>40</v>
      </c>
      <c r="C17" s="8">
        <v>128</v>
      </c>
      <c r="D17" s="9">
        <f aca="true" t="shared" si="4" ref="D17:I25">$C17/3/38</f>
        <v>1.1228070175438596</v>
      </c>
      <c r="E17" s="9">
        <f t="shared" si="4"/>
        <v>1.1228070175438596</v>
      </c>
      <c r="F17" s="9">
        <f t="shared" si="4"/>
        <v>1.1228070175438596</v>
      </c>
      <c r="G17" s="9">
        <f t="shared" si="4"/>
        <v>1.1228070175438596</v>
      </c>
      <c r="H17" s="9">
        <f t="shared" si="4"/>
        <v>1.1228070175438596</v>
      </c>
      <c r="I17" s="9">
        <f t="shared" si="4"/>
        <v>1.1228070175438596</v>
      </c>
      <c r="J17" s="9">
        <f aca="true" t="shared" si="5" ref="J17:K24">D17+F17+H17</f>
        <v>3.3684210526315788</v>
      </c>
      <c r="K17" s="9">
        <f t="shared" si="1"/>
        <v>3.3684210526315788</v>
      </c>
      <c r="L17" s="9">
        <f t="shared" si="2"/>
        <v>3.3684210526315788</v>
      </c>
      <c r="M17" s="12">
        <v>1</v>
      </c>
      <c r="N17" s="9">
        <f t="shared" si="3"/>
        <v>3.3684210526315788</v>
      </c>
    </row>
    <row r="18" spans="1:14" ht="12.75">
      <c r="A18" s="8">
        <v>11</v>
      </c>
      <c r="B18" s="7" t="s">
        <v>44</v>
      </c>
      <c r="C18" s="8">
        <v>128</v>
      </c>
      <c r="D18" s="9">
        <f t="shared" si="4"/>
        <v>1.1228070175438596</v>
      </c>
      <c r="E18" s="9">
        <f t="shared" si="4"/>
        <v>1.1228070175438596</v>
      </c>
      <c r="F18" s="9">
        <f t="shared" si="4"/>
        <v>1.1228070175438596</v>
      </c>
      <c r="G18" s="9">
        <f t="shared" si="4"/>
        <v>1.1228070175438596</v>
      </c>
      <c r="H18" s="9">
        <f t="shared" si="4"/>
        <v>1.1228070175438596</v>
      </c>
      <c r="I18" s="9">
        <f t="shared" si="4"/>
        <v>1.1228070175438596</v>
      </c>
      <c r="J18" s="9">
        <f t="shared" si="5"/>
        <v>3.3684210526315788</v>
      </c>
      <c r="K18" s="9">
        <f t="shared" si="1"/>
        <v>3.3684210526315788</v>
      </c>
      <c r="L18" s="9">
        <f t="shared" si="2"/>
        <v>3.3684210526315788</v>
      </c>
      <c r="M18" s="12">
        <v>1</v>
      </c>
      <c r="N18" s="9">
        <f t="shared" si="3"/>
        <v>3.3684210526315788</v>
      </c>
    </row>
    <row r="19" spans="1:14" ht="12.75">
      <c r="A19" s="8">
        <v>12</v>
      </c>
      <c r="B19" s="7" t="s">
        <v>45</v>
      </c>
      <c r="C19" s="8">
        <v>192</v>
      </c>
      <c r="D19" s="9">
        <f t="shared" si="4"/>
        <v>1.6842105263157894</v>
      </c>
      <c r="E19" s="9">
        <f t="shared" si="4"/>
        <v>1.6842105263157894</v>
      </c>
      <c r="F19" s="9">
        <f t="shared" si="4"/>
        <v>1.6842105263157894</v>
      </c>
      <c r="G19" s="9">
        <f t="shared" si="4"/>
        <v>1.6842105263157894</v>
      </c>
      <c r="H19" s="9">
        <f t="shared" si="4"/>
        <v>1.6842105263157894</v>
      </c>
      <c r="I19" s="9">
        <f t="shared" si="4"/>
        <v>1.6842105263157894</v>
      </c>
      <c r="J19" s="9">
        <f t="shared" si="5"/>
        <v>5.052631578947368</v>
      </c>
      <c r="K19" s="9">
        <f t="shared" si="1"/>
        <v>5.052631578947368</v>
      </c>
      <c r="L19" s="9">
        <f t="shared" si="2"/>
        <v>5.052631578947368</v>
      </c>
      <c r="M19" s="12">
        <v>1</v>
      </c>
      <c r="N19" s="9">
        <f t="shared" si="3"/>
        <v>5.052631578947368</v>
      </c>
    </row>
    <row r="20" spans="1:14" ht="12.75">
      <c r="A20" s="8">
        <v>13</v>
      </c>
      <c r="B20" s="7" t="s">
        <v>46</v>
      </c>
      <c r="C20" s="8">
        <v>202</v>
      </c>
      <c r="D20" s="9">
        <f t="shared" si="4"/>
        <v>1.7719298245614035</v>
      </c>
      <c r="E20" s="9">
        <f t="shared" si="4"/>
        <v>1.7719298245614035</v>
      </c>
      <c r="F20" s="9">
        <f t="shared" si="4"/>
        <v>1.7719298245614035</v>
      </c>
      <c r="G20" s="9">
        <f t="shared" si="4"/>
        <v>1.7719298245614035</v>
      </c>
      <c r="H20" s="9">
        <f t="shared" si="4"/>
        <v>1.7719298245614035</v>
      </c>
      <c r="I20" s="9">
        <f t="shared" si="4"/>
        <v>1.7719298245614035</v>
      </c>
      <c r="J20" s="9">
        <f t="shared" si="5"/>
        <v>5.315789473684211</v>
      </c>
      <c r="K20" s="9">
        <f t="shared" si="1"/>
        <v>5.315789473684211</v>
      </c>
      <c r="L20" s="9">
        <f t="shared" si="2"/>
        <v>5.315789473684211</v>
      </c>
      <c r="M20" s="12">
        <v>1</v>
      </c>
      <c r="N20" s="9">
        <f t="shared" si="3"/>
        <v>5.315789473684211</v>
      </c>
    </row>
    <row r="21" spans="1:14" ht="12.75">
      <c r="A21" s="8">
        <v>14</v>
      </c>
      <c r="B21" s="7" t="s">
        <v>47</v>
      </c>
      <c r="C21" s="8">
        <v>192</v>
      </c>
      <c r="D21" s="9">
        <f t="shared" si="4"/>
        <v>1.6842105263157894</v>
      </c>
      <c r="E21" s="9">
        <f t="shared" si="4"/>
        <v>1.6842105263157894</v>
      </c>
      <c r="F21" s="9">
        <f t="shared" si="4"/>
        <v>1.6842105263157894</v>
      </c>
      <c r="G21" s="9">
        <f t="shared" si="4"/>
        <v>1.6842105263157894</v>
      </c>
      <c r="H21" s="9">
        <f t="shared" si="4"/>
        <v>1.6842105263157894</v>
      </c>
      <c r="I21" s="9">
        <f t="shared" si="4"/>
        <v>1.6842105263157894</v>
      </c>
      <c r="J21" s="9">
        <f t="shared" si="5"/>
        <v>5.052631578947368</v>
      </c>
      <c r="K21" s="9">
        <f t="shared" si="1"/>
        <v>5.052631578947368</v>
      </c>
      <c r="L21" s="9">
        <f t="shared" si="2"/>
        <v>5.052631578947368</v>
      </c>
      <c r="M21" s="12">
        <v>1</v>
      </c>
      <c r="N21" s="9">
        <f t="shared" si="3"/>
        <v>5.052631578947368</v>
      </c>
    </row>
    <row r="22" spans="1:14" ht="12.75">
      <c r="A22" s="8">
        <v>15</v>
      </c>
      <c r="B22" s="7" t="s">
        <v>19</v>
      </c>
      <c r="C22" s="8">
        <v>1184</v>
      </c>
      <c r="D22" s="9">
        <f t="shared" si="4"/>
        <v>10.385964912280702</v>
      </c>
      <c r="E22" s="9">
        <f t="shared" si="4"/>
        <v>10.385964912280702</v>
      </c>
      <c r="F22" s="9">
        <f t="shared" si="4"/>
        <v>10.385964912280702</v>
      </c>
      <c r="G22" s="9">
        <f t="shared" si="4"/>
        <v>10.385964912280702</v>
      </c>
      <c r="H22" s="9">
        <f t="shared" si="4"/>
        <v>10.385964912280702</v>
      </c>
      <c r="I22" s="9">
        <f t="shared" si="4"/>
        <v>10.385964912280702</v>
      </c>
      <c r="J22" s="9">
        <f t="shared" si="5"/>
        <v>31.157894736842106</v>
      </c>
      <c r="K22" s="9">
        <f t="shared" si="1"/>
        <v>31.157894736842106</v>
      </c>
      <c r="L22" s="9">
        <f t="shared" si="2"/>
        <v>31.157894736842106</v>
      </c>
      <c r="M22" s="12">
        <v>2</v>
      </c>
      <c r="N22" s="9">
        <f t="shared" si="3"/>
        <v>62.31578947368421</v>
      </c>
    </row>
    <row r="23" spans="1:14" ht="12.75">
      <c r="A23" s="8">
        <v>16</v>
      </c>
      <c r="B23" s="7" t="s">
        <v>48</v>
      </c>
      <c r="C23" s="8">
        <v>192</v>
      </c>
      <c r="D23" s="9">
        <f t="shared" si="4"/>
        <v>1.6842105263157894</v>
      </c>
      <c r="E23" s="9">
        <f t="shared" si="4"/>
        <v>1.6842105263157894</v>
      </c>
      <c r="F23" s="9">
        <f t="shared" si="4"/>
        <v>1.6842105263157894</v>
      </c>
      <c r="G23" s="9">
        <f t="shared" si="4"/>
        <v>1.6842105263157894</v>
      </c>
      <c r="H23" s="9">
        <f t="shared" si="4"/>
        <v>1.6842105263157894</v>
      </c>
      <c r="I23" s="9">
        <f t="shared" si="4"/>
        <v>1.6842105263157894</v>
      </c>
      <c r="J23" s="9">
        <f t="shared" si="5"/>
        <v>5.052631578947368</v>
      </c>
      <c r="K23" s="9">
        <f t="shared" si="1"/>
        <v>5.052631578947368</v>
      </c>
      <c r="L23" s="9">
        <f t="shared" si="2"/>
        <v>5.052631578947368</v>
      </c>
      <c r="M23" s="12">
        <v>1</v>
      </c>
      <c r="N23" s="9">
        <f t="shared" si="3"/>
        <v>5.052631578947368</v>
      </c>
    </row>
    <row r="24" spans="1:14" ht="12.75">
      <c r="A24" s="8">
        <v>17</v>
      </c>
      <c r="B24" s="7" t="s">
        <v>49</v>
      </c>
      <c r="C24" s="8">
        <v>192</v>
      </c>
      <c r="D24" s="9">
        <f t="shared" si="4"/>
        <v>1.6842105263157894</v>
      </c>
      <c r="E24" s="9">
        <f t="shared" si="4"/>
        <v>1.6842105263157894</v>
      </c>
      <c r="F24" s="9">
        <f t="shared" si="4"/>
        <v>1.6842105263157894</v>
      </c>
      <c r="G24" s="9">
        <f t="shared" si="4"/>
        <v>1.6842105263157894</v>
      </c>
      <c r="H24" s="9">
        <f t="shared" si="4"/>
        <v>1.6842105263157894</v>
      </c>
      <c r="I24" s="9">
        <f t="shared" si="4"/>
        <v>1.6842105263157894</v>
      </c>
      <c r="J24" s="9">
        <f t="shared" si="5"/>
        <v>5.052631578947368</v>
      </c>
      <c r="K24" s="9">
        <f t="shared" si="5"/>
        <v>5.052631578947368</v>
      </c>
      <c r="L24" s="9">
        <f t="shared" si="2"/>
        <v>5.052631578947368</v>
      </c>
      <c r="M24" s="12">
        <v>1</v>
      </c>
      <c r="N24" s="9">
        <f t="shared" si="3"/>
        <v>5.052631578947368</v>
      </c>
    </row>
    <row r="25" spans="1:14" ht="12.75">
      <c r="A25" s="6"/>
      <c r="B25" s="6"/>
      <c r="C25" s="13">
        <f>SUM(C8:C24)</f>
        <v>4602</v>
      </c>
      <c r="D25" s="9">
        <f t="shared" si="4"/>
        <v>40.36842105263158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4:14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5"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4.7109375" style="0" customWidth="1"/>
    <col min="2" max="2" width="18.7109375" style="0" customWidth="1"/>
    <col min="14" max="14" width="11.7109375" style="0" customWidth="1"/>
  </cols>
  <sheetData>
    <row r="1" ht="12.75">
      <c r="A1" s="3" t="s">
        <v>105</v>
      </c>
    </row>
    <row r="2" ht="12.75">
      <c r="A2" s="3" t="s">
        <v>112</v>
      </c>
    </row>
    <row r="3" ht="12.75">
      <c r="A3" s="3" t="s">
        <v>113</v>
      </c>
    </row>
    <row r="5" spans="1:15" ht="12.75">
      <c r="A5" s="68" t="s">
        <v>0</v>
      </c>
      <c r="B5" s="68" t="s">
        <v>21</v>
      </c>
      <c r="C5" s="68" t="s">
        <v>22</v>
      </c>
      <c r="D5" s="68" t="s">
        <v>23</v>
      </c>
      <c r="E5" s="68" t="s">
        <v>24</v>
      </c>
      <c r="F5" s="68" t="s">
        <v>25</v>
      </c>
      <c r="G5" s="68" t="s">
        <v>26</v>
      </c>
      <c r="H5" s="68" t="s">
        <v>27</v>
      </c>
      <c r="I5" s="68" t="s">
        <v>28</v>
      </c>
      <c r="J5" s="68" t="s">
        <v>29</v>
      </c>
      <c r="K5" s="68" t="s">
        <v>30</v>
      </c>
      <c r="L5" s="68" t="s">
        <v>31</v>
      </c>
      <c r="M5" s="68" t="s">
        <v>32</v>
      </c>
      <c r="N5" s="68" t="s">
        <v>33</v>
      </c>
      <c r="O5" s="69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4"/>
    </row>
    <row r="8" spans="1:14" ht="12.75">
      <c r="A8" s="8">
        <v>1</v>
      </c>
      <c r="B8" s="7" t="s">
        <v>34</v>
      </c>
      <c r="C8" s="8">
        <v>192</v>
      </c>
      <c r="D8" s="9">
        <f aca="true" t="shared" si="0" ref="D8:I16">$C8/3/38</f>
        <v>1.6842105263157894</v>
      </c>
      <c r="E8" s="9">
        <f t="shared" si="0"/>
        <v>1.6842105263157894</v>
      </c>
      <c r="F8" s="9">
        <f t="shared" si="0"/>
        <v>1.6842105263157894</v>
      </c>
      <c r="G8" s="9">
        <f t="shared" si="0"/>
        <v>1.6842105263157894</v>
      </c>
      <c r="H8" s="9">
        <f t="shared" si="0"/>
        <v>1.6842105263157894</v>
      </c>
      <c r="I8" s="9">
        <f t="shared" si="0"/>
        <v>1.6842105263157894</v>
      </c>
      <c r="J8" s="9">
        <f aca="true" t="shared" si="1" ref="J8:K23">D8+F8+H8</f>
        <v>5.052631578947368</v>
      </c>
      <c r="K8" s="9">
        <f t="shared" si="1"/>
        <v>5.052631578947368</v>
      </c>
      <c r="L8" s="9">
        <f>IF(J8&gt;K8,J8,IF(J8&lt;K8,K8,K8))</f>
        <v>5.052631578947368</v>
      </c>
      <c r="M8" s="12">
        <v>1</v>
      </c>
      <c r="N8" s="9">
        <f>M8*K8</f>
        <v>5.052631578947368</v>
      </c>
    </row>
    <row r="9" spans="1:14" ht="12.75">
      <c r="A9" s="8">
        <v>2</v>
      </c>
      <c r="B9" s="7" t="s">
        <v>35</v>
      </c>
      <c r="C9" s="8">
        <v>192</v>
      </c>
      <c r="D9" s="9">
        <f t="shared" si="0"/>
        <v>1.6842105263157894</v>
      </c>
      <c r="E9" s="9">
        <f t="shared" si="0"/>
        <v>1.6842105263157894</v>
      </c>
      <c r="F9" s="9">
        <f t="shared" si="0"/>
        <v>1.6842105263157894</v>
      </c>
      <c r="G9" s="9">
        <f t="shared" si="0"/>
        <v>1.6842105263157894</v>
      </c>
      <c r="H9" s="9">
        <f t="shared" si="0"/>
        <v>1.6842105263157894</v>
      </c>
      <c r="I9" s="9">
        <f t="shared" si="0"/>
        <v>1.6842105263157894</v>
      </c>
      <c r="J9" s="9">
        <f t="shared" si="1"/>
        <v>5.052631578947368</v>
      </c>
      <c r="K9" s="9">
        <f t="shared" si="1"/>
        <v>5.052631578947368</v>
      </c>
      <c r="L9" s="9">
        <f aca="true" t="shared" si="2" ref="L9:L24">IF(J9&gt;K9,J9,IF(J9&lt;K9,K9,K9))</f>
        <v>5.052631578947368</v>
      </c>
      <c r="M9" s="12">
        <v>1</v>
      </c>
      <c r="N9" s="9">
        <f aca="true" t="shared" si="3" ref="N9:N24">M9*K9</f>
        <v>5.052631578947368</v>
      </c>
    </row>
    <row r="10" spans="1:14" ht="12.75">
      <c r="A10" s="8">
        <v>3</v>
      </c>
      <c r="B10" s="7" t="s">
        <v>36</v>
      </c>
      <c r="C10" s="8">
        <v>192</v>
      </c>
      <c r="D10" s="9">
        <f t="shared" si="0"/>
        <v>1.6842105263157894</v>
      </c>
      <c r="E10" s="9">
        <f t="shared" si="0"/>
        <v>1.6842105263157894</v>
      </c>
      <c r="F10" s="9">
        <f t="shared" si="0"/>
        <v>1.6842105263157894</v>
      </c>
      <c r="G10" s="9">
        <f t="shared" si="0"/>
        <v>1.6842105263157894</v>
      </c>
      <c r="H10" s="9">
        <f t="shared" si="0"/>
        <v>1.6842105263157894</v>
      </c>
      <c r="I10" s="9">
        <f t="shared" si="0"/>
        <v>1.6842105263157894</v>
      </c>
      <c r="J10" s="9">
        <f t="shared" si="1"/>
        <v>5.052631578947368</v>
      </c>
      <c r="K10" s="9">
        <f t="shared" si="1"/>
        <v>5.052631578947368</v>
      </c>
      <c r="L10" s="9">
        <f t="shared" si="2"/>
        <v>5.052631578947368</v>
      </c>
      <c r="M10" s="12">
        <v>1</v>
      </c>
      <c r="N10" s="9">
        <f t="shared" si="3"/>
        <v>5.052631578947368</v>
      </c>
    </row>
    <row r="11" spans="1:14" ht="12.75">
      <c r="A11" s="8">
        <v>4</v>
      </c>
      <c r="B11" s="7" t="s">
        <v>37</v>
      </c>
      <c r="C11" s="8">
        <v>440</v>
      </c>
      <c r="D11" s="9">
        <f t="shared" si="0"/>
        <v>3.859649122807017</v>
      </c>
      <c r="E11" s="9">
        <f t="shared" si="0"/>
        <v>3.859649122807017</v>
      </c>
      <c r="F11" s="9">
        <f t="shared" si="0"/>
        <v>3.859649122807017</v>
      </c>
      <c r="G11" s="9">
        <f t="shared" si="0"/>
        <v>3.859649122807017</v>
      </c>
      <c r="H11" s="9">
        <f t="shared" si="0"/>
        <v>3.859649122807017</v>
      </c>
      <c r="I11" s="9">
        <f t="shared" si="0"/>
        <v>3.859649122807017</v>
      </c>
      <c r="J11" s="9">
        <f t="shared" si="1"/>
        <v>11.578947368421051</v>
      </c>
      <c r="K11" s="9">
        <f t="shared" si="1"/>
        <v>11.578947368421051</v>
      </c>
      <c r="L11" s="9">
        <f t="shared" si="2"/>
        <v>11.578947368421051</v>
      </c>
      <c r="M11" s="12">
        <v>1</v>
      </c>
      <c r="N11" s="9">
        <f t="shared" si="3"/>
        <v>11.578947368421051</v>
      </c>
    </row>
    <row r="12" spans="1:14" ht="12.75">
      <c r="A12" s="8">
        <v>5</v>
      </c>
      <c r="B12" s="7" t="s">
        <v>38</v>
      </c>
      <c r="C12" s="8">
        <v>516</v>
      </c>
      <c r="D12" s="9">
        <f t="shared" si="0"/>
        <v>4.526315789473684</v>
      </c>
      <c r="E12" s="9">
        <f t="shared" si="0"/>
        <v>4.526315789473684</v>
      </c>
      <c r="F12" s="9">
        <f t="shared" si="0"/>
        <v>4.526315789473684</v>
      </c>
      <c r="G12" s="9">
        <f t="shared" si="0"/>
        <v>4.526315789473684</v>
      </c>
      <c r="H12" s="9">
        <f t="shared" si="0"/>
        <v>4.526315789473684</v>
      </c>
      <c r="I12" s="9">
        <f t="shared" si="0"/>
        <v>4.526315789473684</v>
      </c>
      <c r="J12" s="9">
        <f t="shared" si="1"/>
        <v>13.578947368421051</v>
      </c>
      <c r="K12" s="9">
        <f t="shared" si="1"/>
        <v>13.578947368421051</v>
      </c>
      <c r="L12" s="9">
        <f t="shared" si="2"/>
        <v>13.578947368421051</v>
      </c>
      <c r="M12" s="12">
        <v>1</v>
      </c>
      <c r="N12" s="9">
        <f t="shared" si="3"/>
        <v>13.578947368421051</v>
      </c>
    </row>
    <row r="13" spans="1:14" ht="12.75">
      <c r="A13" s="8">
        <v>6</v>
      </c>
      <c r="B13" s="7" t="s">
        <v>39</v>
      </c>
      <c r="C13" s="8">
        <v>192</v>
      </c>
      <c r="D13" s="9">
        <f t="shared" si="0"/>
        <v>1.6842105263157894</v>
      </c>
      <c r="E13" s="9">
        <f t="shared" si="0"/>
        <v>1.6842105263157894</v>
      </c>
      <c r="F13" s="9">
        <f t="shared" si="0"/>
        <v>1.6842105263157894</v>
      </c>
      <c r="G13" s="9">
        <f t="shared" si="0"/>
        <v>1.6842105263157894</v>
      </c>
      <c r="H13" s="9">
        <f t="shared" si="0"/>
        <v>1.6842105263157894</v>
      </c>
      <c r="I13" s="9">
        <f t="shared" si="0"/>
        <v>1.6842105263157894</v>
      </c>
      <c r="J13" s="9">
        <f t="shared" si="1"/>
        <v>5.052631578947368</v>
      </c>
      <c r="K13" s="9">
        <f t="shared" si="1"/>
        <v>5.052631578947368</v>
      </c>
      <c r="L13" s="9">
        <f t="shared" si="2"/>
        <v>5.052631578947368</v>
      </c>
      <c r="M13" s="12">
        <v>1</v>
      </c>
      <c r="N13" s="9">
        <f t="shared" si="3"/>
        <v>5.052631578947368</v>
      </c>
    </row>
    <row r="14" spans="1:14" ht="12.75">
      <c r="A14" s="8">
        <v>7</v>
      </c>
      <c r="B14" s="7" t="s">
        <v>41</v>
      </c>
      <c r="C14" s="8">
        <v>192</v>
      </c>
      <c r="D14" s="9">
        <f t="shared" si="0"/>
        <v>1.6842105263157894</v>
      </c>
      <c r="E14" s="9">
        <f t="shared" si="0"/>
        <v>1.6842105263157894</v>
      </c>
      <c r="F14" s="9">
        <f t="shared" si="0"/>
        <v>1.6842105263157894</v>
      </c>
      <c r="G14" s="9">
        <f t="shared" si="0"/>
        <v>1.6842105263157894</v>
      </c>
      <c r="H14" s="9">
        <f t="shared" si="0"/>
        <v>1.6842105263157894</v>
      </c>
      <c r="I14" s="9">
        <f t="shared" si="0"/>
        <v>1.6842105263157894</v>
      </c>
      <c r="J14" s="9">
        <f t="shared" si="1"/>
        <v>5.052631578947368</v>
      </c>
      <c r="K14" s="9">
        <f t="shared" si="1"/>
        <v>5.052631578947368</v>
      </c>
      <c r="L14" s="9">
        <f t="shared" si="2"/>
        <v>5.052631578947368</v>
      </c>
      <c r="M14" s="12">
        <v>1</v>
      </c>
      <c r="N14" s="9">
        <f t="shared" si="3"/>
        <v>5.052631578947368</v>
      </c>
    </row>
    <row r="15" spans="1:14" ht="12.75">
      <c r="A15" s="8">
        <v>8</v>
      </c>
      <c r="B15" s="7" t="s">
        <v>42</v>
      </c>
      <c r="C15" s="8">
        <v>192</v>
      </c>
      <c r="D15" s="9">
        <f t="shared" si="0"/>
        <v>1.6842105263157894</v>
      </c>
      <c r="E15" s="9">
        <f t="shared" si="0"/>
        <v>1.6842105263157894</v>
      </c>
      <c r="F15" s="9">
        <f t="shared" si="0"/>
        <v>1.6842105263157894</v>
      </c>
      <c r="G15" s="9">
        <f t="shared" si="0"/>
        <v>1.6842105263157894</v>
      </c>
      <c r="H15" s="9">
        <f t="shared" si="0"/>
        <v>1.6842105263157894</v>
      </c>
      <c r="I15" s="9">
        <f t="shared" si="0"/>
        <v>1.6842105263157894</v>
      </c>
      <c r="J15" s="9">
        <f t="shared" si="1"/>
        <v>5.052631578947368</v>
      </c>
      <c r="K15" s="9">
        <f t="shared" si="1"/>
        <v>5.052631578947368</v>
      </c>
      <c r="L15" s="9">
        <f t="shared" si="2"/>
        <v>5.052631578947368</v>
      </c>
      <c r="M15" s="12">
        <v>1</v>
      </c>
      <c r="N15" s="9">
        <f t="shared" si="3"/>
        <v>5.052631578947368</v>
      </c>
    </row>
    <row r="16" spans="1:14" ht="12.75">
      <c r="A16" s="8">
        <v>9</v>
      </c>
      <c r="B16" s="7" t="s">
        <v>43</v>
      </c>
      <c r="C16" s="8">
        <v>192</v>
      </c>
      <c r="D16" s="9">
        <f t="shared" si="0"/>
        <v>1.6842105263157894</v>
      </c>
      <c r="E16" s="9">
        <f t="shared" si="0"/>
        <v>1.6842105263157894</v>
      </c>
      <c r="F16" s="9">
        <f t="shared" si="0"/>
        <v>1.6842105263157894</v>
      </c>
      <c r="G16" s="9">
        <f t="shared" si="0"/>
        <v>1.6842105263157894</v>
      </c>
      <c r="H16" s="9">
        <f t="shared" si="0"/>
        <v>1.6842105263157894</v>
      </c>
      <c r="I16" s="9">
        <f t="shared" si="0"/>
        <v>1.6842105263157894</v>
      </c>
      <c r="J16" s="9">
        <f t="shared" si="1"/>
        <v>5.052631578947368</v>
      </c>
      <c r="K16" s="9">
        <f t="shared" si="1"/>
        <v>5.052631578947368</v>
      </c>
      <c r="L16" s="9">
        <f t="shared" si="2"/>
        <v>5.052631578947368</v>
      </c>
      <c r="M16" s="12">
        <v>1</v>
      </c>
      <c r="N16" s="9">
        <f t="shared" si="3"/>
        <v>5.052631578947368</v>
      </c>
    </row>
    <row r="17" spans="1:14" ht="12.75">
      <c r="A17" s="8">
        <v>10</v>
      </c>
      <c r="B17" s="7" t="s">
        <v>40</v>
      </c>
      <c r="C17" s="8">
        <v>128</v>
      </c>
      <c r="D17" s="9">
        <f aca="true" t="shared" si="4" ref="D17:I25">$C17/3/38</f>
        <v>1.1228070175438596</v>
      </c>
      <c r="E17" s="9">
        <f t="shared" si="4"/>
        <v>1.1228070175438596</v>
      </c>
      <c r="F17" s="9">
        <f t="shared" si="4"/>
        <v>1.1228070175438596</v>
      </c>
      <c r="G17" s="9">
        <f t="shared" si="4"/>
        <v>1.1228070175438596</v>
      </c>
      <c r="H17" s="9">
        <f t="shared" si="4"/>
        <v>1.1228070175438596</v>
      </c>
      <c r="I17" s="9">
        <f t="shared" si="4"/>
        <v>1.1228070175438596</v>
      </c>
      <c r="J17" s="9">
        <f aca="true" t="shared" si="5" ref="J17:K24">D17+F17+H17</f>
        <v>3.3684210526315788</v>
      </c>
      <c r="K17" s="9">
        <f t="shared" si="1"/>
        <v>3.3684210526315788</v>
      </c>
      <c r="L17" s="9">
        <f t="shared" si="2"/>
        <v>3.3684210526315788</v>
      </c>
      <c r="M17" s="12">
        <v>1</v>
      </c>
      <c r="N17" s="9">
        <f t="shared" si="3"/>
        <v>3.3684210526315788</v>
      </c>
    </row>
    <row r="18" spans="1:14" ht="12.75">
      <c r="A18" s="8">
        <v>11</v>
      </c>
      <c r="B18" s="7" t="s">
        <v>44</v>
      </c>
      <c r="C18" s="8">
        <v>128</v>
      </c>
      <c r="D18" s="9">
        <f t="shared" si="4"/>
        <v>1.1228070175438596</v>
      </c>
      <c r="E18" s="9">
        <f t="shared" si="4"/>
        <v>1.1228070175438596</v>
      </c>
      <c r="F18" s="9">
        <f t="shared" si="4"/>
        <v>1.1228070175438596</v>
      </c>
      <c r="G18" s="9">
        <f t="shared" si="4"/>
        <v>1.1228070175438596</v>
      </c>
      <c r="H18" s="9">
        <f t="shared" si="4"/>
        <v>1.1228070175438596</v>
      </c>
      <c r="I18" s="9">
        <f t="shared" si="4"/>
        <v>1.1228070175438596</v>
      </c>
      <c r="J18" s="9">
        <f t="shared" si="5"/>
        <v>3.3684210526315788</v>
      </c>
      <c r="K18" s="9">
        <f t="shared" si="1"/>
        <v>3.3684210526315788</v>
      </c>
      <c r="L18" s="9">
        <f t="shared" si="2"/>
        <v>3.3684210526315788</v>
      </c>
      <c r="M18" s="12">
        <v>1</v>
      </c>
      <c r="N18" s="9">
        <f t="shared" si="3"/>
        <v>3.3684210526315788</v>
      </c>
    </row>
    <row r="19" spans="1:14" ht="12.75">
      <c r="A19" s="8">
        <v>12</v>
      </c>
      <c r="B19" s="7" t="s">
        <v>45</v>
      </c>
      <c r="C19" s="8">
        <v>192</v>
      </c>
      <c r="D19" s="9">
        <f t="shared" si="4"/>
        <v>1.6842105263157894</v>
      </c>
      <c r="E19" s="9">
        <f t="shared" si="4"/>
        <v>1.6842105263157894</v>
      </c>
      <c r="F19" s="9">
        <f t="shared" si="4"/>
        <v>1.6842105263157894</v>
      </c>
      <c r="G19" s="9">
        <f t="shared" si="4"/>
        <v>1.6842105263157894</v>
      </c>
      <c r="H19" s="9">
        <f t="shared" si="4"/>
        <v>1.6842105263157894</v>
      </c>
      <c r="I19" s="9">
        <f t="shared" si="4"/>
        <v>1.6842105263157894</v>
      </c>
      <c r="J19" s="9">
        <f t="shared" si="5"/>
        <v>5.052631578947368</v>
      </c>
      <c r="K19" s="9">
        <f t="shared" si="1"/>
        <v>5.052631578947368</v>
      </c>
      <c r="L19" s="9">
        <f t="shared" si="2"/>
        <v>5.052631578947368</v>
      </c>
      <c r="M19" s="12">
        <v>1</v>
      </c>
      <c r="N19" s="9">
        <f t="shared" si="3"/>
        <v>5.052631578947368</v>
      </c>
    </row>
    <row r="20" spans="1:14" ht="12.75">
      <c r="A20" s="8">
        <v>13</v>
      </c>
      <c r="B20" s="7" t="s">
        <v>46</v>
      </c>
      <c r="C20" s="8">
        <v>202</v>
      </c>
      <c r="D20" s="9">
        <f t="shared" si="4"/>
        <v>1.7719298245614035</v>
      </c>
      <c r="E20" s="9">
        <f t="shared" si="4"/>
        <v>1.7719298245614035</v>
      </c>
      <c r="F20" s="9">
        <f t="shared" si="4"/>
        <v>1.7719298245614035</v>
      </c>
      <c r="G20" s="9">
        <f t="shared" si="4"/>
        <v>1.7719298245614035</v>
      </c>
      <c r="H20" s="9">
        <f t="shared" si="4"/>
        <v>1.7719298245614035</v>
      </c>
      <c r="I20" s="9">
        <f t="shared" si="4"/>
        <v>1.7719298245614035</v>
      </c>
      <c r="J20" s="9">
        <f t="shared" si="5"/>
        <v>5.315789473684211</v>
      </c>
      <c r="K20" s="9">
        <f t="shared" si="1"/>
        <v>5.315789473684211</v>
      </c>
      <c r="L20" s="9">
        <f t="shared" si="2"/>
        <v>5.315789473684211</v>
      </c>
      <c r="M20" s="12">
        <v>1</v>
      </c>
      <c r="N20" s="9">
        <f t="shared" si="3"/>
        <v>5.315789473684211</v>
      </c>
    </row>
    <row r="21" spans="1:14" ht="12.75">
      <c r="A21" s="8">
        <v>14</v>
      </c>
      <c r="B21" s="7" t="s">
        <v>47</v>
      </c>
      <c r="C21" s="8">
        <v>192</v>
      </c>
      <c r="D21" s="9">
        <f t="shared" si="4"/>
        <v>1.6842105263157894</v>
      </c>
      <c r="E21" s="9">
        <f t="shared" si="4"/>
        <v>1.6842105263157894</v>
      </c>
      <c r="F21" s="9">
        <f t="shared" si="4"/>
        <v>1.6842105263157894</v>
      </c>
      <c r="G21" s="9">
        <f t="shared" si="4"/>
        <v>1.6842105263157894</v>
      </c>
      <c r="H21" s="9">
        <f t="shared" si="4"/>
        <v>1.6842105263157894</v>
      </c>
      <c r="I21" s="9">
        <f t="shared" si="4"/>
        <v>1.6842105263157894</v>
      </c>
      <c r="J21" s="9">
        <f t="shared" si="5"/>
        <v>5.052631578947368</v>
      </c>
      <c r="K21" s="9">
        <f t="shared" si="1"/>
        <v>5.052631578947368</v>
      </c>
      <c r="L21" s="9">
        <f t="shared" si="2"/>
        <v>5.052631578947368</v>
      </c>
      <c r="M21" s="12">
        <v>1</v>
      </c>
      <c r="N21" s="9">
        <f t="shared" si="3"/>
        <v>5.052631578947368</v>
      </c>
    </row>
    <row r="22" spans="1:14" ht="12.75">
      <c r="A22" s="8">
        <v>15</v>
      </c>
      <c r="B22" s="7" t="s">
        <v>19</v>
      </c>
      <c r="C22" s="8">
        <v>1184</v>
      </c>
      <c r="D22" s="9">
        <f t="shared" si="4"/>
        <v>10.385964912280702</v>
      </c>
      <c r="E22" s="9">
        <f t="shared" si="4"/>
        <v>10.385964912280702</v>
      </c>
      <c r="F22" s="9">
        <f t="shared" si="4"/>
        <v>10.385964912280702</v>
      </c>
      <c r="G22" s="9">
        <f t="shared" si="4"/>
        <v>10.385964912280702</v>
      </c>
      <c r="H22" s="9">
        <f t="shared" si="4"/>
        <v>10.385964912280702</v>
      </c>
      <c r="I22" s="9">
        <f t="shared" si="4"/>
        <v>10.385964912280702</v>
      </c>
      <c r="J22" s="9">
        <f t="shared" si="5"/>
        <v>31.157894736842106</v>
      </c>
      <c r="K22" s="9">
        <f t="shared" si="1"/>
        <v>31.157894736842106</v>
      </c>
      <c r="L22" s="9">
        <f t="shared" si="2"/>
        <v>31.157894736842106</v>
      </c>
      <c r="M22" s="12">
        <v>2</v>
      </c>
      <c r="N22" s="9">
        <f t="shared" si="3"/>
        <v>62.31578947368421</v>
      </c>
    </row>
    <row r="23" spans="1:14" ht="12.75">
      <c r="A23" s="8">
        <v>16</v>
      </c>
      <c r="B23" s="7" t="s">
        <v>48</v>
      </c>
      <c r="C23" s="8">
        <v>192</v>
      </c>
      <c r="D23" s="9">
        <f t="shared" si="4"/>
        <v>1.6842105263157894</v>
      </c>
      <c r="E23" s="9">
        <f t="shared" si="4"/>
        <v>1.6842105263157894</v>
      </c>
      <c r="F23" s="9">
        <f t="shared" si="4"/>
        <v>1.6842105263157894</v>
      </c>
      <c r="G23" s="9">
        <f t="shared" si="4"/>
        <v>1.6842105263157894</v>
      </c>
      <c r="H23" s="9">
        <f t="shared" si="4"/>
        <v>1.6842105263157894</v>
      </c>
      <c r="I23" s="9">
        <f t="shared" si="4"/>
        <v>1.6842105263157894</v>
      </c>
      <c r="J23" s="9">
        <f t="shared" si="5"/>
        <v>5.052631578947368</v>
      </c>
      <c r="K23" s="9">
        <f t="shared" si="1"/>
        <v>5.052631578947368</v>
      </c>
      <c r="L23" s="9">
        <f t="shared" si="2"/>
        <v>5.052631578947368</v>
      </c>
      <c r="M23" s="12">
        <v>1</v>
      </c>
      <c r="N23" s="9">
        <f t="shared" si="3"/>
        <v>5.052631578947368</v>
      </c>
    </row>
    <row r="24" spans="1:14" ht="12.75">
      <c r="A24" s="8">
        <v>17</v>
      </c>
      <c r="B24" s="7" t="s">
        <v>49</v>
      </c>
      <c r="C24" s="8">
        <v>192</v>
      </c>
      <c r="D24" s="9">
        <f t="shared" si="4"/>
        <v>1.6842105263157894</v>
      </c>
      <c r="E24" s="9">
        <f t="shared" si="4"/>
        <v>1.6842105263157894</v>
      </c>
      <c r="F24" s="9">
        <f t="shared" si="4"/>
        <v>1.6842105263157894</v>
      </c>
      <c r="G24" s="9">
        <f t="shared" si="4"/>
        <v>1.6842105263157894</v>
      </c>
      <c r="H24" s="9">
        <f t="shared" si="4"/>
        <v>1.6842105263157894</v>
      </c>
      <c r="I24" s="9">
        <f t="shared" si="4"/>
        <v>1.6842105263157894</v>
      </c>
      <c r="J24" s="9">
        <f t="shared" si="5"/>
        <v>5.052631578947368</v>
      </c>
      <c r="K24" s="9">
        <f t="shared" si="5"/>
        <v>5.052631578947368</v>
      </c>
      <c r="L24" s="9">
        <f t="shared" si="2"/>
        <v>5.052631578947368</v>
      </c>
      <c r="M24" s="12">
        <v>1</v>
      </c>
      <c r="N24" s="9">
        <f t="shared" si="3"/>
        <v>5.052631578947368</v>
      </c>
    </row>
    <row r="25" spans="1:14" ht="12.75">
      <c r="A25" s="6"/>
      <c r="B25" s="6"/>
      <c r="C25" s="13">
        <f>SUM(C8:C24)</f>
        <v>4710</v>
      </c>
      <c r="D25" s="9">
        <f t="shared" si="4"/>
        <v>41.31578947368421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4:14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15"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19">
      <selection activeCell="G26" sqref="G26"/>
    </sheetView>
  </sheetViews>
  <sheetFormatPr defaultColWidth="9.140625" defaultRowHeight="12.75"/>
  <cols>
    <col min="1" max="1" width="4.7109375" style="0" customWidth="1"/>
    <col min="2" max="2" width="21.8515625" style="0" customWidth="1"/>
    <col min="8" max="17" width="6.7109375" style="0" customWidth="1"/>
  </cols>
  <sheetData>
    <row r="3" ht="12.75">
      <c r="A3" s="3" t="s">
        <v>50</v>
      </c>
    </row>
    <row r="4" ht="12.75">
      <c r="A4" s="3" t="s">
        <v>11</v>
      </c>
    </row>
    <row r="5" ht="12.75">
      <c r="A5" s="3" t="s">
        <v>12</v>
      </c>
    </row>
    <row r="7" spans="1:18" ht="12.75">
      <c r="A7" s="29"/>
      <c r="B7" s="30" t="s">
        <v>51</v>
      </c>
      <c r="C7" s="31" t="s">
        <v>52</v>
      </c>
      <c r="D7" s="31" t="s">
        <v>53</v>
      </c>
      <c r="E7" s="32"/>
      <c r="F7" s="29"/>
      <c r="G7" s="73" t="s">
        <v>51</v>
      </c>
      <c r="H7" s="73"/>
      <c r="I7" s="73"/>
      <c r="J7" s="31" t="s">
        <v>52</v>
      </c>
      <c r="K7" s="31" t="s">
        <v>53</v>
      </c>
      <c r="L7" s="32"/>
      <c r="M7" s="29"/>
      <c r="N7" s="73" t="s">
        <v>51</v>
      </c>
      <c r="O7" s="73"/>
      <c r="P7" s="73"/>
      <c r="Q7" s="31" t="s">
        <v>52</v>
      </c>
      <c r="R7" s="31" t="s">
        <v>53</v>
      </c>
    </row>
    <row r="8" spans="1:18" ht="12.75">
      <c r="A8" s="31">
        <v>1</v>
      </c>
      <c r="B8" s="30" t="s">
        <v>54</v>
      </c>
      <c r="C8" s="30"/>
      <c r="D8" s="30"/>
      <c r="E8" s="32"/>
      <c r="F8" s="31">
        <v>5</v>
      </c>
      <c r="G8" s="73" t="s">
        <v>95</v>
      </c>
      <c r="H8" s="73"/>
      <c r="I8" s="73"/>
      <c r="J8" s="30"/>
      <c r="K8" s="30"/>
      <c r="L8" s="32"/>
      <c r="M8" s="31">
        <v>9</v>
      </c>
      <c r="N8" s="73" t="s">
        <v>99</v>
      </c>
      <c r="O8" s="73"/>
      <c r="P8" s="73"/>
      <c r="Q8" s="30"/>
      <c r="R8" s="30"/>
    </row>
    <row r="9" spans="1:18" ht="12.75">
      <c r="A9" s="31">
        <v>2</v>
      </c>
      <c r="B9" s="30" t="s">
        <v>55</v>
      </c>
      <c r="C9" s="30"/>
      <c r="D9" s="30"/>
      <c r="E9" s="32"/>
      <c r="F9" s="31">
        <v>6</v>
      </c>
      <c r="G9" s="73" t="s">
        <v>96</v>
      </c>
      <c r="H9" s="73"/>
      <c r="I9" s="73"/>
      <c r="J9" s="30"/>
      <c r="K9" s="30"/>
      <c r="L9" s="32"/>
      <c r="M9" s="31">
        <v>10</v>
      </c>
      <c r="N9" s="73" t="s">
        <v>100</v>
      </c>
      <c r="O9" s="73"/>
      <c r="P9" s="73"/>
      <c r="Q9" s="30"/>
      <c r="R9" s="30"/>
    </row>
    <row r="10" spans="1:18" ht="12.75">
      <c r="A10" s="31">
        <v>3</v>
      </c>
      <c r="B10" s="30" t="s">
        <v>56</v>
      </c>
      <c r="C10" s="30"/>
      <c r="D10" s="30"/>
      <c r="E10" s="32"/>
      <c r="F10" s="31">
        <v>7</v>
      </c>
      <c r="G10" s="73" t="s">
        <v>97</v>
      </c>
      <c r="H10" s="73"/>
      <c r="I10" s="73"/>
      <c r="J10" s="30"/>
      <c r="K10" s="30"/>
      <c r="L10" s="32"/>
      <c r="M10" s="31"/>
      <c r="N10" s="73"/>
      <c r="O10" s="73"/>
      <c r="P10" s="73"/>
      <c r="Q10" s="30"/>
      <c r="R10" s="30"/>
    </row>
    <row r="11" spans="1:18" ht="12.75">
      <c r="A11" s="31">
        <v>4</v>
      </c>
      <c r="B11" s="30" t="s">
        <v>57</v>
      </c>
      <c r="C11" s="30"/>
      <c r="D11" s="30"/>
      <c r="E11" s="32"/>
      <c r="F11" s="31">
        <v>8</v>
      </c>
      <c r="G11" s="73" t="s">
        <v>98</v>
      </c>
      <c r="H11" s="73"/>
      <c r="I11" s="73"/>
      <c r="J11" s="30"/>
      <c r="K11" s="30"/>
      <c r="L11" s="32"/>
      <c r="M11" s="31"/>
      <c r="N11" s="73"/>
      <c r="O11" s="73"/>
      <c r="P11" s="73"/>
      <c r="Q11" s="30"/>
      <c r="R11" s="30"/>
    </row>
    <row r="12" spans="1:4" ht="12.75">
      <c r="A12" s="15"/>
      <c r="B12" s="16"/>
      <c r="C12" s="17"/>
      <c r="D12" s="17"/>
    </row>
    <row r="13" spans="1:4" ht="12.75">
      <c r="A13" s="15"/>
      <c r="B13" s="16"/>
      <c r="C13" s="17"/>
      <c r="D13" s="17"/>
    </row>
    <row r="14" spans="1:4" ht="12.75">
      <c r="A14" s="15"/>
      <c r="B14" s="16"/>
      <c r="C14" s="17"/>
      <c r="D14" s="17"/>
    </row>
    <row r="15" spans="1:21" ht="12.75">
      <c r="A15" s="74" t="s">
        <v>0</v>
      </c>
      <c r="B15" s="74" t="s">
        <v>21</v>
      </c>
      <c r="C15" s="77" t="s">
        <v>61</v>
      </c>
      <c r="D15" s="78"/>
      <c r="E15" s="78"/>
      <c r="F15" s="78"/>
      <c r="G15" s="78"/>
      <c r="H15" s="77" t="s">
        <v>76</v>
      </c>
      <c r="I15" s="78"/>
      <c r="J15" s="78"/>
      <c r="K15" s="78"/>
      <c r="L15" s="78"/>
      <c r="M15" s="78"/>
      <c r="N15" s="78"/>
      <c r="O15" s="78"/>
      <c r="P15" s="78"/>
      <c r="Q15" s="78"/>
      <c r="R15" s="70" t="s">
        <v>77</v>
      </c>
      <c r="S15" s="74" t="s">
        <v>1</v>
      </c>
      <c r="T15" s="75"/>
      <c r="U15" s="70" t="s">
        <v>80</v>
      </c>
    </row>
    <row r="16" spans="1:21" ht="12.75">
      <c r="A16" s="74"/>
      <c r="B16" s="74"/>
      <c r="C16" s="74" t="s">
        <v>62</v>
      </c>
      <c r="D16" s="74" t="s">
        <v>63</v>
      </c>
      <c r="E16" s="74" t="s">
        <v>64</v>
      </c>
      <c r="F16" s="74" t="s">
        <v>65</v>
      </c>
      <c r="G16" s="74" t="s">
        <v>66</v>
      </c>
      <c r="H16" s="19" t="s">
        <v>60</v>
      </c>
      <c r="I16" s="19" t="s">
        <v>67</v>
      </c>
      <c r="J16" s="19" t="s">
        <v>68</v>
      </c>
      <c r="K16" s="19" t="s">
        <v>69</v>
      </c>
      <c r="L16" s="19" t="s">
        <v>70</v>
      </c>
      <c r="M16" s="19" t="s">
        <v>71</v>
      </c>
      <c r="N16" s="19" t="s">
        <v>72</v>
      </c>
      <c r="O16" s="19" t="s">
        <v>73</v>
      </c>
      <c r="P16" s="19" t="s">
        <v>74</v>
      </c>
      <c r="Q16" s="19" t="s">
        <v>75</v>
      </c>
      <c r="R16" s="71"/>
      <c r="S16" s="75"/>
      <c r="T16" s="75"/>
      <c r="U16" s="71"/>
    </row>
    <row r="17" spans="1:21" ht="12.75">
      <c r="A17" s="74"/>
      <c r="B17" s="74"/>
      <c r="C17" s="74"/>
      <c r="D17" s="74"/>
      <c r="E17" s="74"/>
      <c r="F17" s="74"/>
      <c r="G17" s="74"/>
      <c r="H17" s="18" t="s">
        <v>59</v>
      </c>
      <c r="I17" s="18" t="s">
        <v>59</v>
      </c>
      <c r="J17" s="18" t="s">
        <v>59</v>
      </c>
      <c r="K17" s="18" t="s">
        <v>59</v>
      </c>
      <c r="L17" s="18" t="s">
        <v>59</v>
      </c>
      <c r="M17" s="18" t="s">
        <v>59</v>
      </c>
      <c r="N17" s="18" t="s">
        <v>59</v>
      </c>
      <c r="O17" s="18" t="s">
        <v>59</v>
      </c>
      <c r="P17" s="18" t="s">
        <v>59</v>
      </c>
      <c r="Q17" s="18" t="s">
        <v>59</v>
      </c>
      <c r="R17" s="71"/>
      <c r="S17" s="76" t="s">
        <v>78</v>
      </c>
      <c r="T17" s="76" t="s">
        <v>79</v>
      </c>
      <c r="U17" s="71"/>
    </row>
    <row r="18" spans="1:21" ht="12.75">
      <c r="A18" s="74"/>
      <c r="B18" s="74"/>
      <c r="C18" s="74"/>
      <c r="D18" s="74"/>
      <c r="E18" s="74"/>
      <c r="F18" s="74"/>
      <c r="G18" s="74"/>
      <c r="H18" s="18" t="s">
        <v>58</v>
      </c>
      <c r="I18" s="18" t="s">
        <v>58</v>
      </c>
      <c r="J18" s="18" t="s">
        <v>58</v>
      </c>
      <c r="K18" s="18" t="s">
        <v>58</v>
      </c>
      <c r="L18" s="18" t="s">
        <v>58</v>
      </c>
      <c r="M18" s="18" t="s">
        <v>58</v>
      </c>
      <c r="N18" s="18" t="s">
        <v>58</v>
      </c>
      <c r="O18" s="18" t="s">
        <v>58</v>
      </c>
      <c r="P18" s="18" t="s">
        <v>58</v>
      </c>
      <c r="Q18" s="18" t="s">
        <v>58</v>
      </c>
      <c r="R18" s="72"/>
      <c r="S18" s="76"/>
      <c r="T18" s="76"/>
      <c r="U18" s="72"/>
    </row>
    <row r="19" spans="1:21" ht="12.7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7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27">
        <v>14</v>
      </c>
      <c r="O19" s="27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</row>
    <row r="20" spans="1:21" ht="15.75" customHeight="1">
      <c r="A20" s="22" t="s">
        <v>81</v>
      </c>
      <c r="B20" s="23" t="s">
        <v>82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1"/>
    </row>
    <row r="21" spans="1:21" ht="12.75">
      <c r="A21" s="8">
        <v>1</v>
      </c>
      <c r="B21" s="7" t="s">
        <v>34</v>
      </c>
      <c r="C21" s="8">
        <v>5.05</v>
      </c>
      <c r="D21" s="8">
        <v>5.05</v>
      </c>
      <c r="E21" s="8">
        <v>5.05</v>
      </c>
      <c r="F21" s="8">
        <v>5.05</v>
      </c>
      <c r="G21" s="9"/>
      <c r="H21" s="9"/>
      <c r="I21" s="9"/>
      <c r="J21" s="9"/>
      <c r="K21" s="9"/>
      <c r="L21" s="9"/>
      <c r="M21" s="12"/>
      <c r="N21" s="9"/>
      <c r="O21" s="6"/>
      <c r="P21" s="6"/>
      <c r="Q21" s="6"/>
      <c r="R21" s="6"/>
      <c r="S21" s="6"/>
      <c r="T21" s="6"/>
      <c r="U21" s="6"/>
    </row>
    <row r="22" spans="1:21" ht="12.75">
      <c r="A22" s="8">
        <v>2</v>
      </c>
      <c r="B22" s="7" t="s">
        <v>35</v>
      </c>
      <c r="C22" s="8">
        <v>5.05</v>
      </c>
      <c r="D22" s="8">
        <v>5.05</v>
      </c>
      <c r="E22" s="8">
        <v>5.05</v>
      </c>
      <c r="F22" s="8">
        <v>5.05</v>
      </c>
      <c r="G22" s="9"/>
      <c r="H22" s="9"/>
      <c r="I22" s="9"/>
      <c r="J22" s="9"/>
      <c r="K22" s="9"/>
      <c r="L22" s="9"/>
      <c r="M22" s="12"/>
      <c r="N22" s="9"/>
      <c r="O22" s="6"/>
      <c r="P22" s="6"/>
      <c r="Q22" s="6"/>
      <c r="R22" s="6"/>
      <c r="S22" s="6"/>
      <c r="T22" s="6"/>
      <c r="U22" s="6"/>
    </row>
    <row r="23" spans="1:21" ht="12.75">
      <c r="A23" s="8">
        <v>3</v>
      </c>
      <c r="B23" s="7" t="s">
        <v>36</v>
      </c>
      <c r="C23" s="8">
        <v>5.05</v>
      </c>
      <c r="D23" s="8">
        <v>5.05</v>
      </c>
      <c r="E23" s="8">
        <v>5.05</v>
      </c>
      <c r="F23" s="8">
        <v>5.05</v>
      </c>
      <c r="G23" s="9"/>
      <c r="H23" s="9"/>
      <c r="I23" s="9"/>
      <c r="J23" s="9"/>
      <c r="K23" s="9"/>
      <c r="L23" s="9"/>
      <c r="M23" s="12"/>
      <c r="N23" s="9"/>
      <c r="O23" s="6"/>
      <c r="P23" s="6"/>
      <c r="Q23" s="6"/>
      <c r="R23" s="6"/>
      <c r="S23" s="6"/>
      <c r="T23" s="6"/>
      <c r="U23" s="6"/>
    </row>
    <row r="24" spans="1:21" ht="12.75">
      <c r="A24" s="8">
        <v>4</v>
      </c>
      <c r="B24" s="7" t="s">
        <v>37</v>
      </c>
      <c r="C24" s="8">
        <v>11.58</v>
      </c>
      <c r="D24" s="8">
        <v>11.58</v>
      </c>
      <c r="E24" s="8">
        <v>11.58</v>
      </c>
      <c r="F24" s="8">
        <v>11.58</v>
      </c>
      <c r="G24" s="9"/>
      <c r="H24" s="9"/>
      <c r="I24" s="9"/>
      <c r="J24" s="9"/>
      <c r="K24" s="9"/>
      <c r="L24" s="9"/>
      <c r="M24" s="12"/>
      <c r="N24" s="9"/>
      <c r="O24" s="6"/>
      <c r="P24" s="6"/>
      <c r="Q24" s="6"/>
      <c r="R24" s="6"/>
      <c r="S24" s="6"/>
      <c r="T24" s="6"/>
      <c r="U24" s="6"/>
    </row>
    <row r="25" spans="1:21" ht="12.75">
      <c r="A25" s="8">
        <v>5</v>
      </c>
      <c r="B25" s="7" t="s">
        <v>38</v>
      </c>
      <c r="C25" s="8">
        <v>8.86</v>
      </c>
      <c r="D25" s="8">
        <v>10.61</v>
      </c>
      <c r="E25" s="8">
        <v>11.58</v>
      </c>
      <c r="F25" s="8">
        <v>13.58</v>
      </c>
      <c r="G25" s="9"/>
      <c r="H25" s="9"/>
      <c r="I25" s="9"/>
      <c r="J25" s="9"/>
      <c r="K25" s="9"/>
      <c r="L25" s="9"/>
      <c r="M25" s="12"/>
      <c r="N25" s="9"/>
      <c r="O25" s="6"/>
      <c r="P25" s="6"/>
      <c r="Q25" s="6"/>
      <c r="R25" s="6"/>
      <c r="S25" s="6"/>
      <c r="T25" s="6"/>
      <c r="U25" s="6"/>
    </row>
    <row r="26" spans="1:21" ht="12.75">
      <c r="A26" s="8">
        <v>6</v>
      </c>
      <c r="B26" s="7" t="s">
        <v>39</v>
      </c>
      <c r="C26" s="8">
        <v>5.05</v>
      </c>
      <c r="D26" s="8">
        <v>5.05</v>
      </c>
      <c r="E26" s="8">
        <v>5.05</v>
      </c>
      <c r="F26" s="8">
        <v>5.05</v>
      </c>
      <c r="G26" s="9"/>
      <c r="H26" s="9"/>
      <c r="I26" s="9"/>
      <c r="J26" s="9"/>
      <c r="K26" s="9"/>
      <c r="L26" s="9"/>
      <c r="M26" s="12"/>
      <c r="N26" s="9"/>
      <c r="O26" s="6"/>
      <c r="P26" s="6"/>
      <c r="Q26" s="6"/>
      <c r="R26" s="6"/>
      <c r="S26" s="6"/>
      <c r="T26" s="6"/>
      <c r="U26" s="6"/>
    </row>
    <row r="27" spans="1:21" ht="12.75">
      <c r="A27" s="8">
        <v>7</v>
      </c>
      <c r="B27" s="7" t="s">
        <v>41</v>
      </c>
      <c r="C27" s="14"/>
      <c r="D27" s="14"/>
      <c r="E27" s="14">
        <v>7.26</v>
      </c>
      <c r="F27" s="14">
        <v>5.05</v>
      </c>
      <c r="G27" s="9"/>
      <c r="H27" s="9"/>
      <c r="I27" s="9"/>
      <c r="J27" s="9"/>
      <c r="K27" s="9"/>
      <c r="L27" s="9"/>
      <c r="M27" s="12"/>
      <c r="N27" s="9"/>
      <c r="O27" s="6"/>
      <c r="P27" s="6"/>
      <c r="Q27" s="6"/>
      <c r="R27" s="6"/>
      <c r="S27" s="6"/>
      <c r="T27" s="6"/>
      <c r="U27" s="6"/>
    </row>
    <row r="28" spans="1:21" ht="12.75">
      <c r="A28" s="8">
        <v>8</v>
      </c>
      <c r="B28" s="7" t="s">
        <v>42</v>
      </c>
      <c r="C28" s="8"/>
      <c r="D28" s="8"/>
      <c r="E28" s="8">
        <v>5.05</v>
      </c>
      <c r="F28" s="8">
        <v>5.05</v>
      </c>
      <c r="G28" s="9"/>
      <c r="H28" s="9"/>
      <c r="I28" s="9"/>
      <c r="J28" s="9"/>
      <c r="K28" s="9"/>
      <c r="L28" s="9"/>
      <c r="M28" s="12"/>
      <c r="N28" s="9"/>
      <c r="O28" s="6"/>
      <c r="P28" s="6"/>
      <c r="Q28" s="6"/>
      <c r="R28" s="6"/>
      <c r="S28" s="6"/>
      <c r="T28" s="6"/>
      <c r="U28" s="6"/>
    </row>
    <row r="29" spans="1:21" ht="12.75">
      <c r="A29" s="8">
        <v>9</v>
      </c>
      <c r="B29" s="7" t="s">
        <v>43</v>
      </c>
      <c r="C29" s="8"/>
      <c r="D29" s="8"/>
      <c r="E29" s="14" t="s">
        <v>13</v>
      </c>
      <c r="F29" s="8">
        <v>5.05</v>
      </c>
      <c r="G29" s="9"/>
      <c r="H29" s="9"/>
      <c r="I29" s="9"/>
      <c r="J29" s="9"/>
      <c r="K29" s="9"/>
      <c r="L29" s="9"/>
      <c r="M29" s="12"/>
      <c r="N29" s="9"/>
      <c r="O29" s="6"/>
      <c r="P29" s="6"/>
      <c r="Q29" s="6"/>
      <c r="R29" s="6"/>
      <c r="S29" s="6"/>
      <c r="T29" s="6"/>
      <c r="U29" s="6"/>
    </row>
    <row r="30" spans="1:21" ht="12.75">
      <c r="A30" s="8">
        <v>10</v>
      </c>
      <c r="B30" s="7" t="s">
        <v>40</v>
      </c>
      <c r="C30" s="8">
        <v>3.37</v>
      </c>
      <c r="D30" s="8">
        <v>3.37</v>
      </c>
      <c r="E30" s="8">
        <v>3.37</v>
      </c>
      <c r="F30" s="8">
        <v>3.37</v>
      </c>
      <c r="G30" s="9"/>
      <c r="H30" s="9"/>
      <c r="I30" s="9"/>
      <c r="J30" s="9"/>
      <c r="K30" s="9"/>
      <c r="L30" s="9"/>
      <c r="M30" s="12"/>
      <c r="N30" s="9"/>
      <c r="O30" s="6"/>
      <c r="P30" s="6"/>
      <c r="Q30" s="6"/>
      <c r="R30" s="6"/>
      <c r="S30" s="6"/>
      <c r="T30" s="6"/>
      <c r="U30" s="6"/>
    </row>
    <row r="31" spans="1:21" ht="12.75">
      <c r="A31" s="8">
        <v>11</v>
      </c>
      <c r="B31" s="7" t="s">
        <v>44</v>
      </c>
      <c r="C31" s="8">
        <v>3.37</v>
      </c>
      <c r="D31" s="8">
        <v>3.37</v>
      </c>
      <c r="E31" s="8">
        <v>3.37</v>
      </c>
      <c r="F31" s="8">
        <v>3.37</v>
      </c>
      <c r="G31" s="9"/>
      <c r="H31" s="9"/>
      <c r="I31" s="9"/>
      <c r="J31" s="9"/>
      <c r="K31" s="9"/>
      <c r="L31" s="9"/>
      <c r="M31" s="12"/>
      <c r="N31" s="9"/>
      <c r="O31" s="6"/>
      <c r="P31" s="6"/>
      <c r="Q31" s="6"/>
      <c r="R31" s="6"/>
      <c r="S31" s="6"/>
      <c r="T31" s="6"/>
      <c r="U31" s="6"/>
    </row>
    <row r="32" spans="1:21" ht="12.75">
      <c r="A32" s="8">
        <v>12</v>
      </c>
      <c r="B32" s="7" t="s">
        <v>45</v>
      </c>
      <c r="C32" s="8">
        <v>5.05</v>
      </c>
      <c r="D32" s="8">
        <v>5.05</v>
      </c>
      <c r="E32" s="8">
        <v>5.05</v>
      </c>
      <c r="F32" s="8">
        <v>5.05</v>
      </c>
      <c r="G32" s="9"/>
      <c r="H32" s="9"/>
      <c r="I32" s="9"/>
      <c r="J32" s="9"/>
      <c r="K32" s="9"/>
      <c r="L32" s="9"/>
      <c r="M32" s="12"/>
      <c r="N32" s="9"/>
      <c r="O32" s="6"/>
      <c r="P32" s="6"/>
      <c r="Q32" s="6"/>
      <c r="R32" s="6"/>
      <c r="S32" s="6"/>
      <c r="T32" s="6"/>
      <c r="U32" s="6"/>
    </row>
    <row r="33" spans="1:21" ht="12.75">
      <c r="A33" s="8">
        <v>13</v>
      </c>
      <c r="B33" s="7" t="s">
        <v>46</v>
      </c>
      <c r="C33" s="8">
        <v>5.32</v>
      </c>
      <c r="D33" s="8">
        <v>5.32</v>
      </c>
      <c r="E33" s="8">
        <v>5.32</v>
      </c>
      <c r="F33" s="8">
        <v>5.32</v>
      </c>
      <c r="G33" s="9"/>
      <c r="H33" s="9"/>
      <c r="I33" s="9"/>
      <c r="J33" s="9"/>
      <c r="K33" s="9"/>
      <c r="L33" s="9"/>
      <c r="M33" s="12"/>
      <c r="N33" s="9"/>
      <c r="O33" s="6"/>
      <c r="P33" s="6"/>
      <c r="Q33" s="6"/>
      <c r="R33" s="6"/>
      <c r="S33" s="6"/>
      <c r="T33" s="6"/>
      <c r="U33" s="6"/>
    </row>
    <row r="34" spans="1:21" ht="12.75">
      <c r="A34" s="8">
        <v>14</v>
      </c>
      <c r="B34" s="7" t="s">
        <v>47</v>
      </c>
      <c r="C34" s="8">
        <v>5.05</v>
      </c>
      <c r="D34" s="8">
        <v>5.05</v>
      </c>
      <c r="E34" s="8">
        <v>5.05</v>
      </c>
      <c r="F34" s="8">
        <v>5.05</v>
      </c>
      <c r="G34" s="9"/>
      <c r="H34" s="9"/>
      <c r="I34" s="9"/>
      <c r="J34" s="9"/>
      <c r="K34" s="9"/>
      <c r="L34" s="9"/>
      <c r="M34" s="12"/>
      <c r="N34" s="9"/>
      <c r="O34" s="6"/>
      <c r="P34" s="6"/>
      <c r="Q34" s="6"/>
      <c r="R34" s="6"/>
      <c r="S34" s="6"/>
      <c r="T34" s="6"/>
      <c r="U34" s="6"/>
    </row>
    <row r="35" spans="1:21" ht="12.75">
      <c r="A35" s="8">
        <v>15</v>
      </c>
      <c r="B35" s="7" t="s">
        <v>48</v>
      </c>
      <c r="C35" s="8">
        <v>5.05</v>
      </c>
      <c r="D35" s="8">
        <v>5.05</v>
      </c>
      <c r="E35" s="8">
        <v>5.05</v>
      </c>
      <c r="F35" s="8">
        <v>5.05</v>
      </c>
      <c r="G35" s="9"/>
      <c r="H35" s="9"/>
      <c r="I35" s="9"/>
      <c r="J35" s="9"/>
      <c r="K35" s="9"/>
      <c r="L35" s="9"/>
      <c r="M35" s="12"/>
      <c r="N35" s="9"/>
      <c r="O35" s="6"/>
      <c r="P35" s="6"/>
      <c r="Q35" s="6"/>
      <c r="R35" s="6"/>
      <c r="S35" s="6"/>
      <c r="T35" s="6"/>
      <c r="U35" s="6"/>
    </row>
    <row r="36" spans="1:21" ht="12.75">
      <c r="A36" s="22" t="s">
        <v>83</v>
      </c>
      <c r="B36" s="23" t="s">
        <v>84</v>
      </c>
      <c r="C36" s="25" t="s">
        <v>13</v>
      </c>
      <c r="D36" s="26" t="s">
        <v>13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6"/>
      <c r="Q36" s="6"/>
      <c r="R36" s="6"/>
      <c r="S36" s="6"/>
      <c r="T36" s="6"/>
      <c r="U36" s="6"/>
    </row>
    <row r="37" spans="1:21" ht="12.75">
      <c r="A37" s="24">
        <v>16</v>
      </c>
      <c r="B37" s="7" t="s">
        <v>85</v>
      </c>
      <c r="C37" s="6"/>
      <c r="D37" s="10"/>
      <c r="E37" s="10"/>
      <c r="F37" s="10"/>
      <c r="G37" s="9">
        <v>62.32</v>
      </c>
      <c r="H37" s="10"/>
      <c r="I37" s="10"/>
      <c r="J37" s="10"/>
      <c r="K37" s="10"/>
      <c r="L37" s="10"/>
      <c r="M37" s="10"/>
      <c r="N37" s="10"/>
      <c r="O37" s="6"/>
      <c r="P37" s="6"/>
      <c r="Q37" s="6"/>
      <c r="R37" s="6"/>
      <c r="S37" s="6"/>
      <c r="T37" s="6"/>
      <c r="U37" s="6"/>
    </row>
    <row r="38" spans="1:21" ht="12.75">
      <c r="A38" s="8">
        <f>A37+1</f>
        <v>17</v>
      </c>
      <c r="B38" s="7" t="s">
        <v>86</v>
      </c>
      <c r="C38" s="6"/>
      <c r="D38" s="6"/>
      <c r="E38" s="6"/>
      <c r="F38" s="6"/>
      <c r="G38" s="9">
        <v>62.32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8">
        <f aca="true" t="shared" si="0" ref="A39:A46">A38+1</f>
        <v>18</v>
      </c>
      <c r="B39" s="7" t="s">
        <v>87</v>
      </c>
      <c r="C39" s="6"/>
      <c r="D39" s="6"/>
      <c r="E39" s="6"/>
      <c r="F39" s="6"/>
      <c r="G39" s="9">
        <v>62.32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8">
        <f t="shared" si="0"/>
        <v>19</v>
      </c>
      <c r="B40" s="7" t="s">
        <v>88</v>
      </c>
      <c r="C40" s="6"/>
      <c r="D40" s="6"/>
      <c r="E40" s="6"/>
      <c r="F40" s="6"/>
      <c r="G40" s="9">
        <v>62.32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8">
        <f t="shared" si="0"/>
        <v>20</v>
      </c>
      <c r="B41" s="7" t="s">
        <v>89</v>
      </c>
      <c r="C41" s="6"/>
      <c r="D41" s="6"/>
      <c r="E41" s="6"/>
      <c r="F41" s="6"/>
      <c r="G41" s="9">
        <v>62.32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8">
        <f t="shared" si="0"/>
        <v>21</v>
      </c>
      <c r="B42" s="7" t="s">
        <v>90</v>
      </c>
      <c r="C42" s="6"/>
      <c r="D42" s="6"/>
      <c r="E42" s="6"/>
      <c r="F42" s="6"/>
      <c r="G42" s="9">
        <v>62.32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8">
        <f t="shared" si="0"/>
        <v>22</v>
      </c>
      <c r="B43" s="7" t="s">
        <v>91</v>
      </c>
      <c r="C43" s="6"/>
      <c r="D43" s="6"/>
      <c r="E43" s="6"/>
      <c r="F43" s="6"/>
      <c r="G43" s="9">
        <v>62.32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8">
        <f t="shared" si="0"/>
        <v>23</v>
      </c>
      <c r="B44" s="7" t="s">
        <v>92</v>
      </c>
      <c r="C44" s="6"/>
      <c r="D44" s="6"/>
      <c r="E44" s="6"/>
      <c r="F44" s="6"/>
      <c r="G44" s="9">
        <v>62.32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8">
        <f t="shared" si="0"/>
        <v>24</v>
      </c>
      <c r="B45" s="7" t="s">
        <v>93</v>
      </c>
      <c r="C45" s="6"/>
      <c r="D45" s="6"/>
      <c r="E45" s="6"/>
      <c r="F45" s="6"/>
      <c r="G45" s="9">
        <v>62.32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8">
        <f t="shared" si="0"/>
        <v>25</v>
      </c>
      <c r="B46" s="7" t="s">
        <v>94</v>
      </c>
      <c r="C46" s="6"/>
      <c r="D46" s="6"/>
      <c r="E46" s="6"/>
      <c r="F46" s="6"/>
      <c r="G46" s="9">
        <v>62.32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</sheetData>
  <sheetProtection/>
  <mergeCells count="24">
    <mergeCell ref="B15:B18"/>
    <mergeCell ref="A15:A18"/>
    <mergeCell ref="H15:Q15"/>
    <mergeCell ref="N7:P7"/>
    <mergeCell ref="N8:P8"/>
    <mergeCell ref="N9:P9"/>
    <mergeCell ref="N10:P10"/>
    <mergeCell ref="N11:P11"/>
    <mergeCell ref="C15:G15"/>
    <mergeCell ref="C16:C18"/>
    <mergeCell ref="D16:D18"/>
    <mergeCell ref="E16:E18"/>
    <mergeCell ref="F16:F18"/>
    <mergeCell ref="G16:G18"/>
    <mergeCell ref="R15:R18"/>
    <mergeCell ref="S15:T16"/>
    <mergeCell ref="S17:S18"/>
    <mergeCell ref="T17:T18"/>
    <mergeCell ref="U15:U18"/>
    <mergeCell ref="G7:I7"/>
    <mergeCell ref="G8:I8"/>
    <mergeCell ref="G9:I9"/>
    <mergeCell ref="G10:I10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C47"/>
  <sheetViews>
    <sheetView zoomScalePageLayoutView="0" workbookViewId="0" topLeftCell="A28">
      <selection activeCell="M12" sqref="M12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26" width="6.7109375" style="0" customWidth="1"/>
    <col min="27" max="27" width="9.28125" style="0" customWidth="1"/>
    <col min="28" max="28" width="10.00390625" style="0" customWidth="1"/>
    <col min="29" max="29" width="12.7109375" style="0" customWidth="1"/>
  </cols>
  <sheetData>
    <row r="3" ht="12.75">
      <c r="A3" s="3" t="s">
        <v>50</v>
      </c>
    </row>
    <row r="4" ht="12.75">
      <c r="A4" s="3" t="s">
        <v>11</v>
      </c>
    </row>
    <row r="5" ht="12.75">
      <c r="A5" s="3" t="s">
        <v>12</v>
      </c>
    </row>
    <row r="7" spans="1:18" ht="12.75">
      <c r="A7" s="29"/>
      <c r="B7" s="30" t="s">
        <v>51</v>
      </c>
      <c r="C7" s="31" t="s">
        <v>52</v>
      </c>
      <c r="D7" s="31" t="s">
        <v>53</v>
      </c>
      <c r="E7" s="32"/>
      <c r="F7" s="29"/>
      <c r="G7" s="73" t="s">
        <v>51</v>
      </c>
      <c r="H7" s="73"/>
      <c r="I7" s="73"/>
      <c r="J7" s="31" t="s">
        <v>52</v>
      </c>
      <c r="K7" s="31" t="s">
        <v>53</v>
      </c>
      <c r="L7" s="32"/>
      <c r="M7" s="29"/>
      <c r="N7" s="73" t="s">
        <v>51</v>
      </c>
      <c r="O7" s="73"/>
      <c r="P7" s="73"/>
      <c r="Q7" s="31" t="s">
        <v>52</v>
      </c>
      <c r="R7" s="31" t="s">
        <v>53</v>
      </c>
    </row>
    <row r="8" spans="1:18" ht="12.75">
      <c r="A8" s="31">
        <v>1</v>
      </c>
      <c r="B8" s="52" t="s">
        <v>101</v>
      </c>
      <c r="C8" s="53">
        <v>1</v>
      </c>
      <c r="D8" s="53">
        <v>3</v>
      </c>
      <c r="E8" s="32"/>
      <c r="F8" s="31">
        <v>5</v>
      </c>
      <c r="G8" s="87" t="s">
        <v>13</v>
      </c>
      <c r="H8" s="87"/>
      <c r="I8" s="87"/>
      <c r="J8" s="52"/>
      <c r="K8" s="52"/>
      <c r="L8" s="32"/>
      <c r="M8" s="31">
        <v>9</v>
      </c>
      <c r="N8" s="87" t="s">
        <v>13</v>
      </c>
      <c r="O8" s="87"/>
      <c r="P8" s="87"/>
      <c r="Q8" s="52"/>
      <c r="R8" s="52"/>
    </row>
    <row r="9" spans="1:18" ht="12.75">
      <c r="A9" s="31">
        <v>2</v>
      </c>
      <c r="B9" s="52" t="s">
        <v>102</v>
      </c>
      <c r="C9" s="53">
        <v>1</v>
      </c>
      <c r="D9" s="53">
        <v>2</v>
      </c>
      <c r="E9" s="32"/>
      <c r="F9" s="31">
        <v>6</v>
      </c>
      <c r="G9" s="87" t="s">
        <v>13</v>
      </c>
      <c r="H9" s="87"/>
      <c r="I9" s="87"/>
      <c r="J9" s="52"/>
      <c r="K9" s="52"/>
      <c r="L9" s="32"/>
      <c r="M9" s="31">
        <v>10</v>
      </c>
      <c r="N9" s="87" t="s">
        <v>13</v>
      </c>
      <c r="O9" s="87"/>
      <c r="P9" s="87"/>
      <c r="Q9" s="52"/>
      <c r="R9" s="52"/>
    </row>
    <row r="10" spans="1:18" ht="12.75">
      <c r="A10" s="31">
        <v>3</v>
      </c>
      <c r="B10" s="52" t="s">
        <v>103</v>
      </c>
      <c r="C10" s="53">
        <v>3</v>
      </c>
      <c r="D10" s="53">
        <v>2</v>
      </c>
      <c r="E10" s="32"/>
      <c r="F10" s="31">
        <v>7</v>
      </c>
      <c r="G10" s="87" t="s">
        <v>13</v>
      </c>
      <c r="H10" s="87"/>
      <c r="I10" s="87"/>
      <c r="J10" s="52"/>
      <c r="K10" s="52"/>
      <c r="L10" s="32"/>
      <c r="M10" s="55"/>
      <c r="N10" s="88"/>
      <c r="O10" s="88"/>
      <c r="P10" s="88"/>
      <c r="Q10" s="56"/>
      <c r="R10" s="56"/>
    </row>
    <row r="11" spans="1:18" ht="12.75">
      <c r="A11" s="31">
        <v>4</v>
      </c>
      <c r="B11" s="52" t="s">
        <v>104</v>
      </c>
      <c r="C11" s="53">
        <v>4</v>
      </c>
      <c r="D11" s="53">
        <v>2</v>
      </c>
      <c r="E11" s="32"/>
      <c r="F11" s="31">
        <v>8</v>
      </c>
      <c r="G11" s="87" t="s">
        <v>13</v>
      </c>
      <c r="H11" s="87"/>
      <c r="I11" s="87"/>
      <c r="J11" s="52"/>
      <c r="K11" s="52"/>
      <c r="L11" s="32"/>
      <c r="M11" s="57"/>
      <c r="N11" s="89"/>
      <c r="O11" s="89"/>
      <c r="P11" s="89"/>
      <c r="Q11" s="58"/>
      <c r="R11" s="58"/>
    </row>
    <row r="12" spans="1:4" ht="12.75">
      <c r="A12" s="15"/>
      <c r="B12" s="16"/>
      <c r="C12" s="17"/>
      <c r="D12" s="17"/>
    </row>
    <row r="13" spans="1:4" ht="12.75">
      <c r="A13" s="15"/>
      <c r="B13" s="16"/>
      <c r="C13" s="17"/>
      <c r="D13" s="17"/>
    </row>
    <row r="14" spans="1:4" ht="12.75">
      <c r="A14" s="15"/>
      <c r="B14" s="16"/>
      <c r="C14" s="17"/>
      <c r="D14" s="17"/>
    </row>
    <row r="15" spans="1:29" ht="12.75" customHeight="1">
      <c r="A15" s="86" t="s">
        <v>0</v>
      </c>
      <c r="B15" s="86" t="s">
        <v>21</v>
      </c>
      <c r="C15" s="90" t="s">
        <v>61</v>
      </c>
      <c r="D15" s="91"/>
      <c r="E15" s="91"/>
      <c r="F15" s="91"/>
      <c r="G15" s="91"/>
      <c r="H15" s="90" t="s">
        <v>76</v>
      </c>
      <c r="I15" s="91"/>
      <c r="J15" s="91"/>
      <c r="K15" s="91"/>
      <c r="L15" s="91"/>
      <c r="M15" s="91"/>
      <c r="N15" s="91"/>
      <c r="O15" s="91"/>
      <c r="P15" s="91"/>
      <c r="Q15" s="91"/>
      <c r="R15" s="83" t="s">
        <v>77</v>
      </c>
      <c r="S15" s="82" t="s">
        <v>1</v>
      </c>
      <c r="T15" s="82"/>
      <c r="U15" s="82"/>
      <c r="V15" s="82"/>
      <c r="W15" s="82"/>
      <c r="X15" s="82"/>
      <c r="Y15" s="82"/>
      <c r="Z15" s="82"/>
      <c r="AA15" s="82"/>
      <c r="AB15" s="82" t="s">
        <v>2</v>
      </c>
      <c r="AC15" s="82" t="s">
        <v>3</v>
      </c>
    </row>
    <row r="16" spans="1:29" ht="12.75" customHeight="1">
      <c r="A16" s="86"/>
      <c r="B16" s="86"/>
      <c r="C16" s="86" t="s">
        <v>62</v>
      </c>
      <c r="D16" s="86" t="s">
        <v>63</v>
      </c>
      <c r="E16" s="86" t="s">
        <v>64</v>
      </c>
      <c r="F16" s="86" t="s">
        <v>65</v>
      </c>
      <c r="G16" s="86" t="s">
        <v>66</v>
      </c>
      <c r="H16" s="33" t="s">
        <v>60</v>
      </c>
      <c r="I16" s="33" t="s">
        <v>67</v>
      </c>
      <c r="J16" s="33" t="s">
        <v>68</v>
      </c>
      <c r="K16" s="33" t="s">
        <v>69</v>
      </c>
      <c r="L16" s="33" t="s">
        <v>70</v>
      </c>
      <c r="M16" s="33" t="s">
        <v>71</v>
      </c>
      <c r="N16" s="33" t="s">
        <v>72</v>
      </c>
      <c r="O16" s="33" t="s">
        <v>73</v>
      </c>
      <c r="P16" s="33" t="s">
        <v>74</v>
      </c>
      <c r="Q16" s="33" t="s">
        <v>75</v>
      </c>
      <c r="R16" s="84"/>
      <c r="S16" s="82" t="s">
        <v>114</v>
      </c>
      <c r="T16" s="82" t="s">
        <v>4</v>
      </c>
      <c r="U16" s="82" t="s">
        <v>16</v>
      </c>
      <c r="V16" s="82"/>
      <c r="W16" s="82"/>
      <c r="X16" s="82"/>
      <c r="Y16" s="82"/>
      <c r="Z16" s="82" t="s">
        <v>5</v>
      </c>
      <c r="AA16" s="82" t="s">
        <v>7</v>
      </c>
      <c r="AB16" s="82"/>
      <c r="AC16" s="82"/>
    </row>
    <row r="17" spans="1:29" ht="12.75" customHeight="1">
      <c r="A17" s="86"/>
      <c r="B17" s="86"/>
      <c r="C17" s="86"/>
      <c r="D17" s="86"/>
      <c r="E17" s="86"/>
      <c r="F17" s="86"/>
      <c r="G17" s="86"/>
      <c r="H17" s="34">
        <f>+C8</f>
        <v>1</v>
      </c>
      <c r="I17" s="34">
        <f>+C9</f>
        <v>1</v>
      </c>
      <c r="J17" s="34">
        <f>+C10</f>
        <v>3</v>
      </c>
      <c r="K17" s="34">
        <f>+C11</f>
        <v>4</v>
      </c>
      <c r="L17" s="34">
        <f>+J8</f>
        <v>0</v>
      </c>
      <c r="M17" s="34">
        <f>+J9</f>
        <v>0</v>
      </c>
      <c r="N17" s="34">
        <f>+J10</f>
        <v>0</v>
      </c>
      <c r="O17" s="34">
        <f>+J11</f>
        <v>0</v>
      </c>
      <c r="P17" s="34" t="str">
        <f>+N8</f>
        <v> </v>
      </c>
      <c r="Q17" s="34" t="str">
        <f>+N9</f>
        <v> </v>
      </c>
      <c r="R17" s="84"/>
      <c r="S17" s="82"/>
      <c r="T17" s="82"/>
      <c r="U17" s="82" t="s">
        <v>14</v>
      </c>
      <c r="V17" s="82" t="s">
        <v>15</v>
      </c>
      <c r="W17" s="82" t="s">
        <v>18</v>
      </c>
      <c r="X17" s="82" t="s">
        <v>17</v>
      </c>
      <c r="Y17" s="82" t="s">
        <v>20</v>
      </c>
      <c r="Z17" s="82"/>
      <c r="AA17" s="82" t="s">
        <v>6</v>
      </c>
      <c r="AB17" s="82"/>
      <c r="AC17" s="82"/>
    </row>
    <row r="18" spans="1:29" ht="12.75">
      <c r="A18" s="86"/>
      <c r="B18" s="86"/>
      <c r="C18" s="86"/>
      <c r="D18" s="86"/>
      <c r="E18" s="86"/>
      <c r="F18" s="86"/>
      <c r="G18" s="86"/>
      <c r="H18" s="34">
        <f>+D8</f>
        <v>3</v>
      </c>
      <c r="I18" s="34">
        <f>+D9</f>
        <v>2</v>
      </c>
      <c r="J18" s="34">
        <f>+D10</f>
        <v>2</v>
      </c>
      <c r="K18" s="34">
        <f>+D11</f>
        <v>2</v>
      </c>
      <c r="L18" s="34">
        <f>+K8</f>
        <v>0</v>
      </c>
      <c r="M18" s="34">
        <f>+K9</f>
        <v>0</v>
      </c>
      <c r="N18" s="34">
        <f>+K10</f>
        <v>0</v>
      </c>
      <c r="O18" s="34">
        <f>+K11</f>
        <v>0</v>
      </c>
      <c r="P18" s="34">
        <f>+R8</f>
        <v>0</v>
      </c>
      <c r="Q18" s="34">
        <f>+R9</f>
        <v>0</v>
      </c>
      <c r="R18" s="85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</row>
    <row r="19" spans="1:29" ht="12.7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7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27">
        <v>14</v>
      </c>
      <c r="O19" s="27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</row>
    <row r="20" spans="1:29" ht="15.75" customHeight="1">
      <c r="A20" s="22" t="s">
        <v>81</v>
      </c>
      <c r="B20" s="23" t="s">
        <v>82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8">
        <v>1</v>
      </c>
      <c r="B21" s="59" t="s">
        <v>34</v>
      </c>
      <c r="C21" s="35">
        <v>5.05</v>
      </c>
      <c r="D21" s="35">
        <v>5.05</v>
      </c>
      <c r="E21" s="35">
        <v>5.05</v>
      </c>
      <c r="F21" s="35">
        <v>5.05</v>
      </c>
      <c r="G21" s="9"/>
      <c r="H21" s="61">
        <f>$H$18*C21</f>
        <v>15.149999999999999</v>
      </c>
      <c r="I21" s="61">
        <f>$I$18*D21</f>
        <v>10.1</v>
      </c>
      <c r="J21" s="61">
        <f>$J$18*E21</f>
        <v>10.1</v>
      </c>
      <c r="K21" s="61">
        <f>$K$18*F21</f>
        <v>10.1</v>
      </c>
      <c r="L21" s="48"/>
      <c r="M21" s="48"/>
      <c r="N21" s="48"/>
      <c r="O21" s="48"/>
      <c r="P21" s="48"/>
      <c r="Q21" s="48"/>
      <c r="R21" s="61">
        <f>SUM(H21:Q21)</f>
        <v>45.45</v>
      </c>
      <c r="S21" s="61">
        <f>R21/24</f>
        <v>1.89375</v>
      </c>
      <c r="T21" s="39">
        <v>2</v>
      </c>
      <c r="U21" s="40"/>
      <c r="V21" s="40"/>
      <c r="W21" s="40"/>
      <c r="X21" s="40"/>
      <c r="Y21" s="62">
        <f>IF(U21=1,0.25,0)+IF(V21=1,0.5,0+IF(W21=1,0.5,0+IF(X21=1,0.5,0)))</f>
        <v>0</v>
      </c>
      <c r="Z21" s="63">
        <f>IF((T21-Y21)&gt;S21,(T21-Y21)-S21," - ")</f>
        <v>0.10624999999999996</v>
      </c>
      <c r="AA21" s="63" t="str">
        <f>IF((T21-Y21)&lt;S21,S21-(T21-Y21)," - ")</f>
        <v> - </v>
      </c>
      <c r="AB21" s="64" t="str">
        <f>IF(AA21&gt;1,AA21," - ")</f>
        <v> - </v>
      </c>
      <c r="AC21" s="41"/>
    </row>
    <row r="22" spans="1:29" ht="12.75">
      <c r="A22" s="8">
        <v>2</v>
      </c>
      <c r="B22" s="59" t="s">
        <v>35</v>
      </c>
      <c r="C22" s="35">
        <v>5.05</v>
      </c>
      <c r="D22" s="35">
        <v>5.05</v>
      </c>
      <c r="E22" s="35">
        <v>5.05</v>
      </c>
      <c r="F22" s="35">
        <v>5.05</v>
      </c>
      <c r="G22" s="9"/>
      <c r="H22" s="61">
        <f aca="true" t="shared" si="0" ref="H22:H35">$H$18*C22</f>
        <v>15.149999999999999</v>
      </c>
      <c r="I22" s="61">
        <f aca="true" t="shared" si="1" ref="I22:I35">$I$18*D22</f>
        <v>10.1</v>
      </c>
      <c r="J22" s="61">
        <f aca="true" t="shared" si="2" ref="J22:J35">$J$18*E22</f>
        <v>10.1</v>
      </c>
      <c r="K22" s="61">
        <f aca="true" t="shared" si="3" ref="K22:K35">$K$18*F22</f>
        <v>10.1</v>
      </c>
      <c r="L22" s="48"/>
      <c r="M22" s="49"/>
      <c r="N22" s="48"/>
      <c r="O22" s="38"/>
      <c r="P22" s="38"/>
      <c r="Q22" s="38"/>
      <c r="R22" s="61">
        <f aca="true" t="shared" si="4" ref="R22:R35">SUM(H22:Q22)</f>
        <v>45.45</v>
      </c>
      <c r="S22" s="61">
        <f aca="true" t="shared" si="5" ref="S22:S35">R22/24</f>
        <v>1.89375</v>
      </c>
      <c r="T22" s="39">
        <v>2</v>
      </c>
      <c r="U22" s="40"/>
      <c r="V22" s="40"/>
      <c r="W22" s="40"/>
      <c r="X22" s="40"/>
      <c r="Y22" s="62">
        <f aca="true" t="shared" si="6" ref="Y22:Y35">IF(U22=1,0.25,0)+IF(V22=1,0.5,0+IF(W22=1,0.5,0+IF(X22=1,0.5,0)))</f>
        <v>0</v>
      </c>
      <c r="Z22" s="63">
        <f aca="true" t="shared" si="7" ref="Z22:Z35">IF((T22-Y22)&gt;S22,(T22-Y22)-S22," - ")</f>
        <v>0.10624999999999996</v>
      </c>
      <c r="AA22" s="63" t="str">
        <f aca="true" t="shared" si="8" ref="AA22:AA36">IF((T22-Y22)&lt;S22,S22-(T22-Y22)," - ")</f>
        <v> - </v>
      </c>
      <c r="AB22" s="64" t="str">
        <f aca="true" t="shared" si="9" ref="AB22:AB47">IF(AA22&gt;1,AA22," - ")</f>
        <v> - </v>
      </c>
      <c r="AC22" s="41"/>
    </row>
    <row r="23" spans="1:29" ht="12.75">
      <c r="A23" s="8">
        <v>3</v>
      </c>
      <c r="B23" s="59" t="s">
        <v>36</v>
      </c>
      <c r="C23" s="35">
        <v>5.05</v>
      </c>
      <c r="D23" s="35">
        <v>5.05</v>
      </c>
      <c r="E23" s="35">
        <v>5.05</v>
      </c>
      <c r="F23" s="35">
        <v>5.05</v>
      </c>
      <c r="G23" s="9"/>
      <c r="H23" s="61">
        <f t="shared" si="0"/>
        <v>15.149999999999999</v>
      </c>
      <c r="I23" s="61">
        <f t="shared" si="1"/>
        <v>10.1</v>
      </c>
      <c r="J23" s="61">
        <f t="shared" si="2"/>
        <v>10.1</v>
      </c>
      <c r="K23" s="61">
        <f t="shared" si="3"/>
        <v>10.1</v>
      </c>
      <c r="L23" s="48"/>
      <c r="M23" s="49"/>
      <c r="N23" s="48"/>
      <c r="O23" s="38"/>
      <c r="P23" s="38"/>
      <c r="Q23" s="38"/>
      <c r="R23" s="61">
        <f t="shared" si="4"/>
        <v>45.45</v>
      </c>
      <c r="S23" s="61">
        <f t="shared" si="5"/>
        <v>1.89375</v>
      </c>
      <c r="T23" s="39">
        <v>2</v>
      </c>
      <c r="U23" s="40"/>
      <c r="V23" s="40"/>
      <c r="W23" s="40"/>
      <c r="X23" s="40"/>
      <c r="Y23" s="62">
        <f t="shared" si="6"/>
        <v>0</v>
      </c>
      <c r="Z23" s="63">
        <f t="shared" si="7"/>
        <v>0.10624999999999996</v>
      </c>
      <c r="AA23" s="63" t="str">
        <f t="shared" si="8"/>
        <v> - </v>
      </c>
      <c r="AB23" s="64" t="str">
        <f t="shared" si="9"/>
        <v> - </v>
      </c>
      <c r="AC23" s="41"/>
    </row>
    <row r="24" spans="1:29" ht="12.75">
      <c r="A24" s="8">
        <v>4</v>
      </c>
      <c r="B24" s="59" t="s">
        <v>37</v>
      </c>
      <c r="C24" s="35">
        <v>11.58</v>
      </c>
      <c r="D24" s="35">
        <v>11.58</v>
      </c>
      <c r="E24" s="35">
        <v>11.58</v>
      </c>
      <c r="F24" s="35">
        <v>11.58</v>
      </c>
      <c r="G24" s="9"/>
      <c r="H24" s="61">
        <f t="shared" si="0"/>
        <v>34.74</v>
      </c>
      <c r="I24" s="61">
        <f t="shared" si="1"/>
        <v>23.16</v>
      </c>
      <c r="J24" s="61">
        <f t="shared" si="2"/>
        <v>23.16</v>
      </c>
      <c r="K24" s="61">
        <f t="shared" si="3"/>
        <v>23.16</v>
      </c>
      <c r="L24" s="48"/>
      <c r="M24" s="49"/>
      <c r="N24" s="48"/>
      <c r="O24" s="38"/>
      <c r="P24" s="38"/>
      <c r="Q24" s="38"/>
      <c r="R24" s="61">
        <f t="shared" si="4"/>
        <v>104.22</v>
      </c>
      <c r="S24" s="61">
        <f t="shared" si="5"/>
        <v>4.3425</v>
      </c>
      <c r="T24" s="39">
        <v>4</v>
      </c>
      <c r="U24" s="40"/>
      <c r="V24" s="40"/>
      <c r="W24" s="40"/>
      <c r="X24" s="40"/>
      <c r="Y24" s="62">
        <f t="shared" si="6"/>
        <v>0</v>
      </c>
      <c r="Z24" s="63" t="str">
        <f t="shared" si="7"/>
        <v> - </v>
      </c>
      <c r="AA24" s="63">
        <f t="shared" si="8"/>
        <v>0.34250000000000025</v>
      </c>
      <c r="AB24" s="64" t="str">
        <f t="shared" si="9"/>
        <v> - </v>
      </c>
      <c r="AC24" s="41"/>
    </row>
    <row r="25" spans="1:29" ht="12.75">
      <c r="A25" s="8">
        <v>5</v>
      </c>
      <c r="B25" s="59" t="s">
        <v>38</v>
      </c>
      <c r="C25" s="35">
        <v>8.68</v>
      </c>
      <c r="D25" s="35">
        <v>10.61</v>
      </c>
      <c r="E25" s="35">
        <v>13.58</v>
      </c>
      <c r="F25" s="35">
        <v>13.58</v>
      </c>
      <c r="G25" s="9"/>
      <c r="H25" s="61">
        <f t="shared" si="0"/>
        <v>26.04</v>
      </c>
      <c r="I25" s="61">
        <f t="shared" si="1"/>
        <v>21.22</v>
      </c>
      <c r="J25" s="61">
        <f t="shared" si="2"/>
        <v>27.16</v>
      </c>
      <c r="K25" s="61">
        <f t="shared" si="3"/>
        <v>27.16</v>
      </c>
      <c r="L25" s="48"/>
      <c r="M25" s="49"/>
      <c r="N25" s="48"/>
      <c r="O25" s="38"/>
      <c r="P25" s="38"/>
      <c r="Q25" s="38"/>
      <c r="R25" s="61">
        <f t="shared" si="4"/>
        <v>101.58</v>
      </c>
      <c r="S25" s="61">
        <f t="shared" si="5"/>
        <v>4.2325</v>
      </c>
      <c r="T25" s="39">
        <v>4</v>
      </c>
      <c r="U25" s="40"/>
      <c r="V25" s="40"/>
      <c r="W25" s="40"/>
      <c r="X25" s="40"/>
      <c r="Y25" s="62">
        <f t="shared" si="6"/>
        <v>0</v>
      </c>
      <c r="Z25" s="63" t="str">
        <f t="shared" si="7"/>
        <v> - </v>
      </c>
      <c r="AA25" s="63">
        <f t="shared" si="8"/>
        <v>0.23249999999999993</v>
      </c>
      <c r="AB25" s="64" t="str">
        <f t="shared" si="9"/>
        <v> - </v>
      </c>
      <c r="AC25" s="41"/>
    </row>
    <row r="26" spans="1:29" ht="12.75">
      <c r="A26" s="8">
        <v>6</v>
      </c>
      <c r="B26" s="59" t="s">
        <v>39</v>
      </c>
      <c r="C26" s="35">
        <v>5.05</v>
      </c>
      <c r="D26" s="35">
        <v>5.05</v>
      </c>
      <c r="E26" s="35">
        <v>5.05</v>
      </c>
      <c r="F26" s="35">
        <v>5.05</v>
      </c>
      <c r="G26" s="9"/>
      <c r="H26" s="61">
        <f t="shared" si="0"/>
        <v>15.149999999999999</v>
      </c>
      <c r="I26" s="61">
        <f t="shared" si="1"/>
        <v>10.1</v>
      </c>
      <c r="J26" s="61">
        <f t="shared" si="2"/>
        <v>10.1</v>
      </c>
      <c r="K26" s="61">
        <f t="shared" si="3"/>
        <v>10.1</v>
      </c>
      <c r="L26" s="48"/>
      <c r="M26" s="49"/>
      <c r="N26" s="48"/>
      <c r="O26" s="38"/>
      <c r="P26" s="38"/>
      <c r="Q26" s="38"/>
      <c r="R26" s="61">
        <f t="shared" si="4"/>
        <v>45.45</v>
      </c>
      <c r="S26" s="61">
        <f t="shared" si="5"/>
        <v>1.89375</v>
      </c>
      <c r="T26" s="39">
        <v>4</v>
      </c>
      <c r="U26" s="40"/>
      <c r="V26" s="40"/>
      <c r="W26" s="40"/>
      <c r="X26" s="40"/>
      <c r="Y26" s="62">
        <f t="shared" si="6"/>
        <v>0</v>
      </c>
      <c r="Z26" s="63">
        <f t="shared" si="7"/>
        <v>2.10625</v>
      </c>
      <c r="AA26" s="63" t="str">
        <f t="shared" si="8"/>
        <v> - </v>
      </c>
      <c r="AB26" s="64" t="str">
        <f t="shared" si="9"/>
        <v> - </v>
      </c>
      <c r="AC26" s="41"/>
    </row>
    <row r="27" spans="1:29" ht="12.75">
      <c r="A27" s="8">
        <v>7</v>
      </c>
      <c r="B27" s="59" t="s">
        <v>41</v>
      </c>
      <c r="C27" s="36">
        <v>0</v>
      </c>
      <c r="D27" s="36">
        <v>0</v>
      </c>
      <c r="E27" s="36">
        <v>7.26</v>
      </c>
      <c r="F27" s="36">
        <v>5.05</v>
      </c>
      <c r="G27" s="9"/>
      <c r="H27" s="61">
        <f t="shared" si="0"/>
        <v>0</v>
      </c>
      <c r="I27" s="61">
        <f t="shared" si="1"/>
        <v>0</v>
      </c>
      <c r="J27" s="61">
        <f t="shared" si="2"/>
        <v>14.52</v>
      </c>
      <c r="K27" s="61">
        <f t="shared" si="3"/>
        <v>10.1</v>
      </c>
      <c r="L27" s="48"/>
      <c r="M27" s="49"/>
      <c r="N27" s="48"/>
      <c r="O27" s="38"/>
      <c r="P27" s="38"/>
      <c r="Q27" s="38"/>
      <c r="R27" s="61">
        <f t="shared" si="4"/>
        <v>24.619999999999997</v>
      </c>
      <c r="S27" s="61">
        <f t="shared" si="5"/>
        <v>1.0258333333333332</v>
      </c>
      <c r="T27" s="39">
        <v>2</v>
      </c>
      <c r="U27" s="40"/>
      <c r="V27" s="40"/>
      <c r="W27" s="40"/>
      <c r="X27" s="40"/>
      <c r="Y27" s="62">
        <f t="shared" si="6"/>
        <v>0</v>
      </c>
      <c r="Z27" s="63">
        <f t="shared" si="7"/>
        <v>0.9741666666666668</v>
      </c>
      <c r="AA27" s="63" t="str">
        <f t="shared" si="8"/>
        <v> - </v>
      </c>
      <c r="AB27" s="64" t="str">
        <f t="shared" si="9"/>
        <v> - </v>
      </c>
      <c r="AC27" s="41"/>
    </row>
    <row r="28" spans="1:29" ht="12.75">
      <c r="A28" s="8">
        <v>8</v>
      </c>
      <c r="B28" s="59" t="s">
        <v>42</v>
      </c>
      <c r="C28" s="35">
        <v>0</v>
      </c>
      <c r="D28" s="35">
        <v>0</v>
      </c>
      <c r="E28" s="35">
        <v>5.05</v>
      </c>
      <c r="F28" s="35">
        <v>5.05</v>
      </c>
      <c r="G28" s="9"/>
      <c r="H28" s="61">
        <f t="shared" si="0"/>
        <v>0</v>
      </c>
      <c r="I28" s="61">
        <f t="shared" si="1"/>
        <v>0</v>
      </c>
      <c r="J28" s="61">
        <f t="shared" si="2"/>
        <v>10.1</v>
      </c>
      <c r="K28" s="61">
        <f t="shared" si="3"/>
        <v>10.1</v>
      </c>
      <c r="L28" s="48"/>
      <c r="M28" s="49"/>
      <c r="N28" s="48"/>
      <c r="O28" s="38"/>
      <c r="P28" s="38"/>
      <c r="Q28" s="38"/>
      <c r="R28" s="61">
        <f t="shared" si="4"/>
        <v>20.2</v>
      </c>
      <c r="S28" s="61">
        <f t="shared" si="5"/>
        <v>0.8416666666666667</v>
      </c>
      <c r="T28" s="39">
        <v>2</v>
      </c>
      <c r="U28" s="40"/>
      <c r="V28" s="40"/>
      <c r="W28" s="40"/>
      <c r="X28" s="40"/>
      <c r="Y28" s="62">
        <f t="shared" si="6"/>
        <v>0</v>
      </c>
      <c r="Z28" s="63">
        <f t="shared" si="7"/>
        <v>1.1583333333333332</v>
      </c>
      <c r="AA28" s="63" t="str">
        <f t="shared" si="8"/>
        <v> - </v>
      </c>
      <c r="AB28" s="64" t="str">
        <f t="shared" si="9"/>
        <v> - </v>
      </c>
      <c r="AC28" s="41"/>
    </row>
    <row r="29" spans="1:29" ht="12.75">
      <c r="A29" s="8">
        <v>9</v>
      </c>
      <c r="B29" s="59" t="s">
        <v>43</v>
      </c>
      <c r="C29" s="35">
        <v>0</v>
      </c>
      <c r="D29" s="36">
        <v>0</v>
      </c>
      <c r="E29" s="36">
        <v>0</v>
      </c>
      <c r="F29" s="35">
        <v>5.05</v>
      </c>
      <c r="G29" s="9"/>
      <c r="H29" s="61">
        <f t="shared" si="0"/>
        <v>0</v>
      </c>
      <c r="I29" s="61">
        <f t="shared" si="1"/>
        <v>0</v>
      </c>
      <c r="J29" s="61">
        <f t="shared" si="2"/>
        <v>0</v>
      </c>
      <c r="K29" s="61">
        <f t="shared" si="3"/>
        <v>10.1</v>
      </c>
      <c r="L29" s="48"/>
      <c r="M29" s="49"/>
      <c r="N29" s="48"/>
      <c r="O29" s="38"/>
      <c r="P29" s="38"/>
      <c r="Q29" s="38"/>
      <c r="R29" s="61">
        <f t="shared" si="4"/>
        <v>10.1</v>
      </c>
      <c r="S29" s="61">
        <f t="shared" si="5"/>
        <v>0.42083333333333334</v>
      </c>
      <c r="T29" s="39">
        <v>2</v>
      </c>
      <c r="U29" s="40"/>
      <c r="V29" s="40"/>
      <c r="W29" s="40"/>
      <c r="X29" s="40"/>
      <c r="Y29" s="62">
        <f t="shared" si="6"/>
        <v>0</v>
      </c>
      <c r="Z29" s="63">
        <f t="shared" si="7"/>
        <v>1.5791666666666666</v>
      </c>
      <c r="AA29" s="63" t="str">
        <f t="shared" si="8"/>
        <v> - </v>
      </c>
      <c r="AB29" s="64" t="str">
        <f t="shared" si="9"/>
        <v> - </v>
      </c>
      <c r="AC29" s="41"/>
    </row>
    <row r="30" spans="1:29" ht="12.75">
      <c r="A30" s="8">
        <v>10</v>
      </c>
      <c r="B30" s="59" t="s">
        <v>40</v>
      </c>
      <c r="C30" s="35">
        <v>3.37</v>
      </c>
      <c r="D30" s="35">
        <v>3.37</v>
      </c>
      <c r="E30" s="35">
        <v>3.37</v>
      </c>
      <c r="F30" s="35">
        <v>3.37</v>
      </c>
      <c r="G30" s="9"/>
      <c r="H30" s="61">
        <f t="shared" si="0"/>
        <v>10.11</v>
      </c>
      <c r="I30" s="61">
        <f t="shared" si="1"/>
        <v>6.74</v>
      </c>
      <c r="J30" s="61">
        <f t="shared" si="2"/>
        <v>6.74</v>
      </c>
      <c r="K30" s="61">
        <f t="shared" si="3"/>
        <v>6.74</v>
      </c>
      <c r="L30" s="48"/>
      <c r="M30" s="49"/>
      <c r="N30" s="48"/>
      <c r="O30" s="38"/>
      <c r="P30" s="38"/>
      <c r="Q30" s="38"/>
      <c r="R30" s="61">
        <f t="shared" si="4"/>
        <v>30.330000000000005</v>
      </c>
      <c r="S30" s="61">
        <f t="shared" si="5"/>
        <v>1.2637500000000002</v>
      </c>
      <c r="T30" s="39">
        <v>2</v>
      </c>
      <c r="U30" s="40"/>
      <c r="V30" s="40"/>
      <c r="W30" s="40"/>
      <c r="X30" s="40"/>
      <c r="Y30" s="62">
        <f t="shared" si="6"/>
        <v>0</v>
      </c>
      <c r="Z30" s="63">
        <f t="shared" si="7"/>
        <v>0.7362499999999998</v>
      </c>
      <c r="AA30" s="63" t="str">
        <f t="shared" si="8"/>
        <v> - </v>
      </c>
      <c r="AB30" s="64" t="str">
        <f t="shared" si="9"/>
        <v> - </v>
      </c>
      <c r="AC30" s="41"/>
    </row>
    <row r="31" spans="1:29" ht="12.75">
      <c r="A31" s="8">
        <v>11</v>
      </c>
      <c r="B31" s="59" t="s">
        <v>44</v>
      </c>
      <c r="C31" s="35">
        <v>3.37</v>
      </c>
      <c r="D31" s="35">
        <v>3.37</v>
      </c>
      <c r="E31" s="35">
        <v>3.37</v>
      </c>
      <c r="F31" s="35">
        <v>3.37</v>
      </c>
      <c r="G31" s="9"/>
      <c r="H31" s="61">
        <f t="shared" si="0"/>
        <v>10.11</v>
      </c>
      <c r="I31" s="61">
        <f t="shared" si="1"/>
        <v>6.74</v>
      </c>
      <c r="J31" s="61">
        <f t="shared" si="2"/>
        <v>6.74</v>
      </c>
      <c r="K31" s="61">
        <f t="shared" si="3"/>
        <v>6.74</v>
      </c>
      <c r="L31" s="48"/>
      <c r="M31" s="49"/>
      <c r="N31" s="48"/>
      <c r="O31" s="38"/>
      <c r="P31" s="38"/>
      <c r="Q31" s="38"/>
      <c r="R31" s="61">
        <f t="shared" si="4"/>
        <v>30.330000000000005</v>
      </c>
      <c r="S31" s="61">
        <f t="shared" si="5"/>
        <v>1.2637500000000002</v>
      </c>
      <c r="T31" s="39">
        <v>2</v>
      </c>
      <c r="U31" s="40"/>
      <c r="V31" s="40"/>
      <c r="W31" s="40"/>
      <c r="X31" s="40"/>
      <c r="Y31" s="62">
        <f t="shared" si="6"/>
        <v>0</v>
      </c>
      <c r="Z31" s="63">
        <f t="shared" si="7"/>
        <v>0.7362499999999998</v>
      </c>
      <c r="AA31" s="63" t="str">
        <f t="shared" si="8"/>
        <v> - </v>
      </c>
      <c r="AB31" s="64" t="str">
        <f t="shared" si="9"/>
        <v> - </v>
      </c>
      <c r="AC31" s="41"/>
    </row>
    <row r="32" spans="1:29" ht="12.75">
      <c r="A32" s="8">
        <v>12</v>
      </c>
      <c r="B32" s="59" t="s">
        <v>45</v>
      </c>
      <c r="C32" s="35">
        <v>5.05</v>
      </c>
      <c r="D32" s="35">
        <v>5.05</v>
      </c>
      <c r="E32" s="35">
        <v>5.05</v>
      </c>
      <c r="F32" s="35">
        <v>5.05</v>
      </c>
      <c r="G32" s="9"/>
      <c r="H32" s="61">
        <f t="shared" si="0"/>
        <v>15.149999999999999</v>
      </c>
      <c r="I32" s="61">
        <f t="shared" si="1"/>
        <v>10.1</v>
      </c>
      <c r="J32" s="61">
        <f t="shared" si="2"/>
        <v>10.1</v>
      </c>
      <c r="K32" s="61">
        <f t="shared" si="3"/>
        <v>10.1</v>
      </c>
      <c r="L32" s="48"/>
      <c r="M32" s="49"/>
      <c r="N32" s="48"/>
      <c r="O32" s="38"/>
      <c r="P32" s="38"/>
      <c r="Q32" s="38"/>
      <c r="R32" s="61">
        <f t="shared" si="4"/>
        <v>45.45</v>
      </c>
      <c r="S32" s="61">
        <f t="shared" si="5"/>
        <v>1.89375</v>
      </c>
      <c r="T32" s="39">
        <v>2</v>
      </c>
      <c r="U32" s="40"/>
      <c r="V32" s="40"/>
      <c r="W32" s="40"/>
      <c r="X32" s="40"/>
      <c r="Y32" s="62">
        <f t="shared" si="6"/>
        <v>0</v>
      </c>
      <c r="Z32" s="63">
        <f t="shared" si="7"/>
        <v>0.10624999999999996</v>
      </c>
      <c r="AA32" s="63" t="str">
        <f t="shared" si="8"/>
        <v> - </v>
      </c>
      <c r="AB32" s="64" t="str">
        <f t="shared" si="9"/>
        <v> - </v>
      </c>
      <c r="AC32" s="41"/>
    </row>
    <row r="33" spans="1:29" ht="12.75">
      <c r="A33" s="8">
        <v>13</v>
      </c>
      <c r="B33" s="59" t="s">
        <v>46</v>
      </c>
      <c r="C33" s="35">
        <v>5.32</v>
      </c>
      <c r="D33" s="35">
        <v>5.32</v>
      </c>
      <c r="E33" s="35">
        <v>5.32</v>
      </c>
      <c r="F33" s="35">
        <v>5.32</v>
      </c>
      <c r="G33" s="9"/>
      <c r="H33" s="61">
        <f t="shared" si="0"/>
        <v>15.96</v>
      </c>
      <c r="I33" s="61">
        <f t="shared" si="1"/>
        <v>10.64</v>
      </c>
      <c r="J33" s="61">
        <f t="shared" si="2"/>
        <v>10.64</v>
      </c>
      <c r="K33" s="61">
        <f t="shared" si="3"/>
        <v>10.64</v>
      </c>
      <c r="L33" s="48"/>
      <c r="M33" s="49"/>
      <c r="N33" s="48"/>
      <c r="O33" s="38"/>
      <c r="P33" s="38"/>
      <c r="Q33" s="38"/>
      <c r="R33" s="61">
        <f t="shared" si="4"/>
        <v>47.88</v>
      </c>
      <c r="S33" s="61">
        <f t="shared" si="5"/>
        <v>1.995</v>
      </c>
      <c r="T33" s="39">
        <v>2</v>
      </c>
      <c r="U33" s="40"/>
      <c r="V33" s="40"/>
      <c r="W33" s="40"/>
      <c r="X33" s="40"/>
      <c r="Y33" s="62">
        <f t="shared" si="6"/>
        <v>0</v>
      </c>
      <c r="Z33" s="63">
        <f t="shared" si="7"/>
        <v>0.004999999999999893</v>
      </c>
      <c r="AA33" s="63" t="str">
        <f t="shared" si="8"/>
        <v> - </v>
      </c>
      <c r="AB33" s="64" t="str">
        <f t="shared" si="9"/>
        <v> - </v>
      </c>
      <c r="AC33" s="41"/>
    </row>
    <row r="34" spans="1:29" ht="12.75">
      <c r="A34" s="8">
        <v>14</v>
      </c>
      <c r="B34" s="59" t="s">
        <v>47</v>
      </c>
      <c r="C34" s="35">
        <v>5.05</v>
      </c>
      <c r="D34" s="35">
        <v>5.05</v>
      </c>
      <c r="E34" s="35">
        <v>5.05</v>
      </c>
      <c r="F34" s="35">
        <v>5.05</v>
      </c>
      <c r="G34" s="9"/>
      <c r="H34" s="61">
        <f t="shared" si="0"/>
        <v>15.149999999999999</v>
      </c>
      <c r="I34" s="61">
        <f t="shared" si="1"/>
        <v>10.1</v>
      </c>
      <c r="J34" s="61">
        <f t="shared" si="2"/>
        <v>10.1</v>
      </c>
      <c r="K34" s="61">
        <f t="shared" si="3"/>
        <v>10.1</v>
      </c>
      <c r="L34" s="48"/>
      <c r="M34" s="49"/>
      <c r="N34" s="48"/>
      <c r="O34" s="38"/>
      <c r="P34" s="38"/>
      <c r="Q34" s="38"/>
      <c r="R34" s="61">
        <f t="shared" si="4"/>
        <v>45.45</v>
      </c>
      <c r="S34" s="61">
        <f t="shared" si="5"/>
        <v>1.89375</v>
      </c>
      <c r="T34" s="39">
        <v>2</v>
      </c>
      <c r="U34" s="40"/>
      <c r="V34" s="40"/>
      <c r="W34" s="40"/>
      <c r="X34" s="40"/>
      <c r="Y34" s="62">
        <f t="shared" si="6"/>
        <v>0</v>
      </c>
      <c r="Z34" s="63">
        <f t="shared" si="7"/>
        <v>0.10624999999999996</v>
      </c>
      <c r="AA34" s="63" t="str">
        <f t="shared" si="8"/>
        <v> - </v>
      </c>
      <c r="AB34" s="64" t="str">
        <f t="shared" si="9"/>
        <v> - </v>
      </c>
      <c r="AC34" s="41"/>
    </row>
    <row r="35" spans="1:29" ht="12.75">
      <c r="A35" s="8">
        <v>15</v>
      </c>
      <c r="B35" s="59" t="s">
        <v>48</v>
      </c>
      <c r="C35" s="35">
        <v>5.05</v>
      </c>
      <c r="D35" s="35">
        <v>5.05</v>
      </c>
      <c r="E35" s="35">
        <v>5.05</v>
      </c>
      <c r="F35" s="35">
        <v>5.05</v>
      </c>
      <c r="G35" s="9"/>
      <c r="H35" s="61">
        <f t="shared" si="0"/>
        <v>15.149999999999999</v>
      </c>
      <c r="I35" s="61">
        <f t="shared" si="1"/>
        <v>10.1</v>
      </c>
      <c r="J35" s="61">
        <f t="shared" si="2"/>
        <v>10.1</v>
      </c>
      <c r="K35" s="61">
        <f t="shared" si="3"/>
        <v>10.1</v>
      </c>
      <c r="L35" s="48"/>
      <c r="M35" s="49"/>
      <c r="N35" s="48"/>
      <c r="O35" s="38"/>
      <c r="P35" s="38"/>
      <c r="Q35" s="38"/>
      <c r="R35" s="61">
        <f t="shared" si="4"/>
        <v>45.45</v>
      </c>
      <c r="S35" s="61">
        <f t="shared" si="5"/>
        <v>1.89375</v>
      </c>
      <c r="T35" s="39">
        <v>2</v>
      </c>
      <c r="U35" s="40"/>
      <c r="V35" s="40"/>
      <c r="W35" s="40"/>
      <c r="X35" s="40"/>
      <c r="Y35" s="62">
        <f t="shared" si="6"/>
        <v>0</v>
      </c>
      <c r="Z35" s="63">
        <f t="shared" si="7"/>
        <v>0.10624999999999996</v>
      </c>
      <c r="AA35" s="63" t="str">
        <f t="shared" si="8"/>
        <v> - </v>
      </c>
      <c r="AB35" s="64" t="str">
        <f t="shared" si="9"/>
        <v> - </v>
      </c>
      <c r="AC35" s="41"/>
    </row>
    <row r="36" spans="1:29" ht="12.75">
      <c r="A36" s="8">
        <v>16</v>
      </c>
      <c r="B36" s="59" t="s">
        <v>115</v>
      </c>
      <c r="C36" s="79">
        <v>1200</v>
      </c>
      <c r="D36" s="80"/>
      <c r="E36" s="80"/>
      <c r="F36" s="81"/>
      <c r="G36" s="9"/>
      <c r="H36" s="61"/>
      <c r="I36" s="61"/>
      <c r="J36" s="61"/>
      <c r="K36" s="61"/>
      <c r="L36" s="48"/>
      <c r="M36" s="49"/>
      <c r="N36" s="48"/>
      <c r="O36" s="38"/>
      <c r="P36" s="38"/>
      <c r="Q36" s="38"/>
      <c r="R36" s="61"/>
      <c r="S36" s="61">
        <f>C36/150</f>
        <v>8</v>
      </c>
      <c r="T36" s="39">
        <v>3</v>
      </c>
      <c r="U36" s="40"/>
      <c r="V36" s="40"/>
      <c r="W36" s="40"/>
      <c r="X36" s="40"/>
      <c r="Y36" s="62">
        <f>IF(U36=1,0.25,0)+IF(V36=1,0.5,0+IF(W36=1,0.5,0+IF(X36=1,0.5,0)))</f>
        <v>0</v>
      </c>
      <c r="Z36" s="63" t="str">
        <f>IF((T36-Y36)&gt;S36,(T36-Y36)-S36," - ")</f>
        <v> - </v>
      </c>
      <c r="AA36" s="63">
        <f t="shared" si="8"/>
        <v>5</v>
      </c>
      <c r="AB36" s="64">
        <f t="shared" si="9"/>
        <v>5</v>
      </c>
      <c r="AC36" s="41"/>
    </row>
    <row r="37" spans="1:29" ht="12.75">
      <c r="A37" s="22" t="s">
        <v>83</v>
      </c>
      <c r="B37" s="23" t="s">
        <v>84</v>
      </c>
      <c r="C37" s="44" t="s">
        <v>13</v>
      </c>
      <c r="D37" s="45" t="s">
        <v>13</v>
      </c>
      <c r="E37" s="46"/>
      <c r="F37" s="46"/>
      <c r="G37" s="46"/>
      <c r="H37" s="45" t="s">
        <v>13</v>
      </c>
      <c r="I37" s="46"/>
      <c r="J37" s="46"/>
      <c r="K37" s="46"/>
      <c r="L37" s="46"/>
      <c r="M37" s="46"/>
      <c r="N37" s="46"/>
      <c r="O37" s="21"/>
      <c r="P37" s="21"/>
      <c r="Q37" s="21"/>
      <c r="R37" s="21"/>
      <c r="S37" s="47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2.75">
      <c r="A38" s="24">
        <v>17</v>
      </c>
      <c r="B38" s="60" t="str">
        <f>+B8</f>
        <v> Tata Boga</v>
      </c>
      <c r="C38" s="38"/>
      <c r="D38" s="37"/>
      <c r="E38" s="37"/>
      <c r="F38" s="37"/>
      <c r="G38" s="48">
        <v>62.32</v>
      </c>
      <c r="H38" s="42">
        <f>$H$18*G38</f>
        <v>186.96</v>
      </c>
      <c r="I38" s="42"/>
      <c r="J38" s="42"/>
      <c r="K38" s="42"/>
      <c r="L38" s="42"/>
      <c r="M38" s="42"/>
      <c r="N38" s="42"/>
      <c r="O38" s="50"/>
      <c r="P38" s="50"/>
      <c r="Q38" s="43"/>
      <c r="R38" s="42">
        <f aca="true" t="shared" si="10" ref="R38:R47">SUM(H38:Q38)</f>
        <v>186.96</v>
      </c>
      <c r="S38" s="42">
        <f>R38/24</f>
        <v>7.79</v>
      </c>
      <c r="T38" s="39">
        <v>8</v>
      </c>
      <c r="U38" s="40"/>
      <c r="V38" s="40">
        <v>1</v>
      </c>
      <c r="W38" s="40"/>
      <c r="X38" s="40"/>
      <c r="Y38" s="1">
        <f>IF(U38=1,0.25,0)+IF(V38=1,0.5,0+IF(W38=1,0.5,0+IF(X38=1,0.5,0)))</f>
        <v>0.5</v>
      </c>
      <c r="Z38" s="2" t="str">
        <f>IF((T38-Y38)&gt;S38,(T38-Y38)-S38," - ")</f>
        <v> - </v>
      </c>
      <c r="AA38" s="63">
        <f aca="true" t="shared" si="11" ref="AA38:AA47">IF((T38-Y38)&lt;S38,S38-(T38-Y38)," - ")</f>
        <v>0.29000000000000004</v>
      </c>
      <c r="AB38" s="64" t="str">
        <f t="shared" si="9"/>
        <v> - </v>
      </c>
      <c r="AC38" s="41"/>
    </row>
    <row r="39" spans="1:29" ht="12.75">
      <c r="A39" s="8">
        <v>18</v>
      </c>
      <c r="B39" s="60" t="str">
        <f>+B9</f>
        <v> Busana Batik</v>
      </c>
      <c r="C39" s="38"/>
      <c r="D39" s="38"/>
      <c r="E39" s="38"/>
      <c r="F39" s="38"/>
      <c r="G39" s="48">
        <v>62.32</v>
      </c>
      <c r="H39" s="50"/>
      <c r="I39" s="50">
        <f>I18*G39</f>
        <v>124.64</v>
      </c>
      <c r="J39" s="50"/>
      <c r="K39" s="50"/>
      <c r="L39" s="50"/>
      <c r="M39" s="50"/>
      <c r="N39" s="50"/>
      <c r="O39" s="50"/>
      <c r="P39" s="50"/>
      <c r="Q39" s="43"/>
      <c r="R39" s="42">
        <f t="shared" si="10"/>
        <v>124.64</v>
      </c>
      <c r="S39" s="42">
        <f>R39/24</f>
        <v>5.193333333333333</v>
      </c>
      <c r="T39" s="39">
        <v>6</v>
      </c>
      <c r="U39" s="40"/>
      <c r="V39" s="40"/>
      <c r="W39" s="40">
        <v>1</v>
      </c>
      <c r="X39" s="40"/>
      <c r="Y39" s="1">
        <f>IF(U39=1,0.25,0)+IF(V39=1,0.5,0+IF(W39=1,0.5,0+IF(X39=1,0.5,0)))</f>
        <v>0.5</v>
      </c>
      <c r="Z39" s="2">
        <f>IF((T39-Y39)&gt;S39,(T39-Y39)-S39," - ")</f>
        <v>0.30666666666666664</v>
      </c>
      <c r="AA39" s="63" t="str">
        <f t="shared" si="11"/>
        <v> - </v>
      </c>
      <c r="AB39" s="64" t="str">
        <f t="shared" si="9"/>
        <v> - </v>
      </c>
      <c r="AC39" s="41"/>
    </row>
    <row r="40" spans="1:29" ht="12.75">
      <c r="A40" s="8">
        <v>19</v>
      </c>
      <c r="B40" s="60" t="str">
        <f>+B10</f>
        <v> Konstruksi Kayu</v>
      </c>
      <c r="C40" s="38"/>
      <c r="D40" s="38"/>
      <c r="E40" s="38"/>
      <c r="F40" s="38"/>
      <c r="G40" s="48">
        <v>62.32</v>
      </c>
      <c r="H40" s="50"/>
      <c r="I40" s="50"/>
      <c r="J40" s="51">
        <f>J18*G40</f>
        <v>124.64</v>
      </c>
      <c r="K40" s="50"/>
      <c r="L40" s="50"/>
      <c r="M40" s="50"/>
      <c r="N40" s="50"/>
      <c r="O40" s="50"/>
      <c r="P40" s="50"/>
      <c r="Q40" s="43"/>
      <c r="R40" s="42">
        <f t="shared" si="10"/>
        <v>124.64</v>
      </c>
      <c r="S40" s="42">
        <f>R40/24</f>
        <v>5.193333333333333</v>
      </c>
      <c r="T40" s="39">
        <v>6</v>
      </c>
      <c r="U40" s="40">
        <v>1</v>
      </c>
      <c r="V40" s="40"/>
      <c r="W40" s="40"/>
      <c r="X40" s="40">
        <v>1</v>
      </c>
      <c r="Y40" s="1">
        <f>IF(U40=1,0.25,0)+IF(V40=1,0.5,0+IF(W40=1,0.5,0+IF(X40=1,0.5,0)))</f>
        <v>0.75</v>
      </c>
      <c r="Z40" s="2">
        <f>IF((T40-Y40)&gt;S40,(T40-Y40)-S40," - ")</f>
        <v>0.05666666666666664</v>
      </c>
      <c r="AA40" s="63" t="str">
        <f t="shared" si="11"/>
        <v> - </v>
      </c>
      <c r="AB40" s="64" t="str">
        <f t="shared" si="9"/>
        <v> - </v>
      </c>
      <c r="AC40" s="41"/>
    </row>
    <row r="41" spans="1:29" ht="12.75">
      <c r="A41" s="8">
        <v>20</v>
      </c>
      <c r="B41" s="60" t="str">
        <f>+B11</f>
        <v> TPHP</v>
      </c>
      <c r="C41" s="38"/>
      <c r="D41" s="38"/>
      <c r="E41" s="38"/>
      <c r="F41" s="38"/>
      <c r="G41" s="48">
        <v>62.32</v>
      </c>
      <c r="H41" s="50"/>
      <c r="I41" s="50"/>
      <c r="J41" s="50"/>
      <c r="K41" s="50">
        <f>K18*G41</f>
        <v>124.64</v>
      </c>
      <c r="L41" s="50"/>
      <c r="M41" s="50"/>
      <c r="N41" s="50"/>
      <c r="O41" s="50"/>
      <c r="P41" s="50"/>
      <c r="Q41" s="43"/>
      <c r="R41" s="42">
        <f t="shared" si="10"/>
        <v>124.64</v>
      </c>
      <c r="S41" s="42">
        <f>R41/24</f>
        <v>5.193333333333333</v>
      </c>
      <c r="T41" s="39">
        <v>6</v>
      </c>
      <c r="U41" s="40"/>
      <c r="V41" s="40"/>
      <c r="W41" s="40"/>
      <c r="X41" s="40"/>
      <c r="Y41" s="1">
        <f>IF(U41=1,0.25,0)+IF(V41=1,0.5,0+IF(W41=1,0.5,0+IF(X41=1,0.5,0)))</f>
        <v>0</v>
      </c>
      <c r="Z41" s="2">
        <f>IF((T41-Y41)&gt;S41,(T41-Y41)-S41," - ")</f>
        <v>0.8066666666666666</v>
      </c>
      <c r="AA41" s="63" t="str">
        <f t="shared" si="11"/>
        <v> - </v>
      </c>
      <c r="AB41" s="64" t="str">
        <f t="shared" si="9"/>
        <v> - </v>
      </c>
      <c r="AC41" s="41"/>
    </row>
    <row r="42" spans="1:29" ht="12.75">
      <c r="A42" s="8">
        <v>21</v>
      </c>
      <c r="B42" s="60" t="str">
        <f>+G8</f>
        <v> </v>
      </c>
      <c r="C42" s="38"/>
      <c r="D42" s="38"/>
      <c r="E42" s="38"/>
      <c r="F42" s="38"/>
      <c r="G42" s="48"/>
      <c r="H42" s="50"/>
      <c r="I42" s="50"/>
      <c r="J42" s="50"/>
      <c r="K42" s="50"/>
      <c r="L42" s="50">
        <f>L$18*$G42</f>
        <v>0</v>
      </c>
      <c r="M42" s="50"/>
      <c r="N42" s="50"/>
      <c r="O42" s="50"/>
      <c r="P42" s="50"/>
      <c r="Q42" s="43"/>
      <c r="R42" s="42">
        <f t="shared" si="10"/>
        <v>0</v>
      </c>
      <c r="S42" s="43"/>
      <c r="T42" s="38"/>
      <c r="U42" s="38"/>
      <c r="V42" s="38"/>
      <c r="W42" s="38"/>
      <c r="X42" s="38"/>
      <c r="Y42" s="43"/>
      <c r="Z42" s="43"/>
      <c r="AA42" s="63" t="str">
        <f t="shared" si="11"/>
        <v> - </v>
      </c>
      <c r="AB42" s="64" t="str">
        <f t="shared" si="9"/>
        <v> - </v>
      </c>
      <c r="AC42" s="38"/>
    </row>
    <row r="43" spans="1:29" ht="12.75">
      <c r="A43" s="8">
        <f>A42+1</f>
        <v>22</v>
      </c>
      <c r="B43" s="60" t="str">
        <f>+G9</f>
        <v> </v>
      </c>
      <c r="C43" s="38"/>
      <c r="D43" s="38"/>
      <c r="E43" s="38"/>
      <c r="F43" s="38"/>
      <c r="G43" s="48"/>
      <c r="H43" s="50"/>
      <c r="I43" s="50"/>
      <c r="J43" s="50"/>
      <c r="K43" s="50"/>
      <c r="L43" s="50"/>
      <c r="M43" s="50">
        <f>M$18*$G43</f>
        <v>0</v>
      </c>
      <c r="N43" s="50"/>
      <c r="O43" s="50"/>
      <c r="P43" s="50"/>
      <c r="Q43" s="43"/>
      <c r="R43" s="42">
        <f t="shared" si="10"/>
        <v>0</v>
      </c>
      <c r="S43" s="43"/>
      <c r="T43" s="38"/>
      <c r="U43" s="38"/>
      <c r="V43" s="38"/>
      <c r="W43" s="38"/>
      <c r="X43" s="38"/>
      <c r="Y43" s="43"/>
      <c r="Z43" s="43"/>
      <c r="AA43" s="63" t="str">
        <f t="shared" si="11"/>
        <v> - </v>
      </c>
      <c r="AB43" s="64" t="str">
        <f t="shared" si="9"/>
        <v> - </v>
      </c>
      <c r="AC43" s="38"/>
    </row>
    <row r="44" spans="1:29" ht="12.75">
      <c r="A44" s="8">
        <f>A43+1</f>
        <v>23</v>
      </c>
      <c r="B44" s="60" t="str">
        <f>+G10</f>
        <v> </v>
      </c>
      <c r="C44" s="38"/>
      <c r="D44" s="38"/>
      <c r="E44" s="38"/>
      <c r="F44" s="38"/>
      <c r="G44" s="48"/>
      <c r="H44" s="50"/>
      <c r="I44" s="50"/>
      <c r="J44" s="50"/>
      <c r="K44" s="50"/>
      <c r="L44" s="50"/>
      <c r="M44" s="50"/>
      <c r="N44" s="50">
        <f>N$18*$G44</f>
        <v>0</v>
      </c>
      <c r="O44" s="50"/>
      <c r="P44" s="50"/>
      <c r="Q44" s="43"/>
      <c r="R44" s="42">
        <f t="shared" si="10"/>
        <v>0</v>
      </c>
      <c r="S44" s="43"/>
      <c r="T44" s="38"/>
      <c r="U44" s="38"/>
      <c r="V44" s="38"/>
      <c r="W44" s="38"/>
      <c r="X44" s="38"/>
      <c r="Y44" s="43"/>
      <c r="Z44" s="43"/>
      <c r="AA44" s="63" t="str">
        <f t="shared" si="11"/>
        <v> - </v>
      </c>
      <c r="AB44" s="64" t="str">
        <f t="shared" si="9"/>
        <v> - </v>
      </c>
      <c r="AC44" s="38"/>
    </row>
    <row r="45" spans="1:29" ht="12.75">
      <c r="A45" s="8">
        <f>A44+1</f>
        <v>24</v>
      </c>
      <c r="B45" s="60" t="str">
        <f>+G11</f>
        <v> </v>
      </c>
      <c r="C45" s="38"/>
      <c r="D45" s="38"/>
      <c r="E45" s="38"/>
      <c r="F45" s="38"/>
      <c r="G45" s="48"/>
      <c r="H45" s="50"/>
      <c r="I45" s="50"/>
      <c r="J45" s="50"/>
      <c r="K45" s="50"/>
      <c r="L45" s="50"/>
      <c r="M45" s="50"/>
      <c r="N45" s="50"/>
      <c r="O45" s="50">
        <f>O$18*$G45</f>
        <v>0</v>
      </c>
      <c r="P45" s="50"/>
      <c r="Q45" s="43"/>
      <c r="R45" s="42">
        <f t="shared" si="10"/>
        <v>0</v>
      </c>
      <c r="S45" s="43"/>
      <c r="T45" s="38"/>
      <c r="U45" s="38"/>
      <c r="V45" s="38"/>
      <c r="W45" s="38"/>
      <c r="X45" s="38"/>
      <c r="Y45" s="43"/>
      <c r="Z45" s="43"/>
      <c r="AA45" s="63" t="str">
        <f t="shared" si="11"/>
        <v> - </v>
      </c>
      <c r="AB45" s="64" t="str">
        <f t="shared" si="9"/>
        <v> - </v>
      </c>
      <c r="AC45" s="38"/>
    </row>
    <row r="46" spans="1:29" ht="12.75">
      <c r="A46" s="8">
        <f>A45+1</f>
        <v>25</v>
      </c>
      <c r="B46" s="60" t="str">
        <f>+N8</f>
        <v> </v>
      </c>
      <c r="C46" s="38"/>
      <c r="D46" s="38"/>
      <c r="E46" s="38"/>
      <c r="F46" s="38"/>
      <c r="G46" s="48"/>
      <c r="H46" s="50"/>
      <c r="I46" s="50"/>
      <c r="J46" s="50"/>
      <c r="K46" s="50"/>
      <c r="L46" s="50"/>
      <c r="M46" s="50"/>
      <c r="N46" s="50"/>
      <c r="O46" s="50"/>
      <c r="P46" s="50">
        <f>P$18*$G46</f>
        <v>0</v>
      </c>
      <c r="Q46" s="43"/>
      <c r="R46" s="42">
        <f t="shared" si="10"/>
        <v>0</v>
      </c>
      <c r="S46" s="43"/>
      <c r="T46" s="38"/>
      <c r="U46" s="38"/>
      <c r="V46" s="38"/>
      <c r="W46" s="38"/>
      <c r="X46" s="38"/>
      <c r="Y46" s="43"/>
      <c r="Z46" s="43"/>
      <c r="AA46" s="63" t="str">
        <f t="shared" si="11"/>
        <v> - </v>
      </c>
      <c r="AB46" s="64" t="str">
        <f t="shared" si="9"/>
        <v> - </v>
      </c>
      <c r="AC46" s="38"/>
    </row>
    <row r="47" spans="1:29" ht="12.75">
      <c r="A47" s="8">
        <f>A46+1</f>
        <v>26</v>
      </c>
      <c r="B47" s="60" t="str">
        <f>+N9</f>
        <v> </v>
      </c>
      <c r="C47" s="38"/>
      <c r="D47" s="38"/>
      <c r="E47" s="38"/>
      <c r="F47" s="38"/>
      <c r="G47" s="48"/>
      <c r="H47" s="50"/>
      <c r="I47" s="50"/>
      <c r="J47" s="50"/>
      <c r="K47" s="50"/>
      <c r="L47" s="50"/>
      <c r="M47" s="50"/>
      <c r="N47" s="50"/>
      <c r="O47" s="50"/>
      <c r="P47" s="51" t="s">
        <v>13</v>
      </c>
      <c r="Q47" s="50">
        <f>Q$18*$G47</f>
        <v>0</v>
      </c>
      <c r="R47" s="42">
        <f t="shared" si="10"/>
        <v>0</v>
      </c>
      <c r="S47" s="43"/>
      <c r="T47" s="38"/>
      <c r="U47" s="38"/>
      <c r="V47" s="38"/>
      <c r="W47" s="38"/>
      <c r="X47" s="38"/>
      <c r="Y47" s="43"/>
      <c r="Z47" s="43"/>
      <c r="AA47" s="63" t="str">
        <f t="shared" si="11"/>
        <v> - </v>
      </c>
      <c r="AB47" s="64" t="str">
        <f t="shared" si="9"/>
        <v> - </v>
      </c>
      <c r="AC47" s="38"/>
    </row>
  </sheetData>
  <sheetProtection/>
  <mergeCells count="34">
    <mergeCell ref="G7:I7"/>
    <mergeCell ref="N7:P7"/>
    <mergeCell ref="G8:I8"/>
    <mergeCell ref="N8:P8"/>
    <mergeCell ref="G9:I9"/>
    <mergeCell ref="N9:P9"/>
    <mergeCell ref="G10:I10"/>
    <mergeCell ref="N10:P10"/>
    <mergeCell ref="G11:I11"/>
    <mergeCell ref="N11:P11"/>
    <mergeCell ref="A15:A18"/>
    <mergeCell ref="B15:B18"/>
    <mergeCell ref="C15:G15"/>
    <mergeCell ref="H15:Q15"/>
    <mergeCell ref="R15:R18"/>
    <mergeCell ref="S15:AA15"/>
    <mergeCell ref="AB15:AB18"/>
    <mergeCell ref="AC15:AC18"/>
    <mergeCell ref="C16:C18"/>
    <mergeCell ref="D16:D18"/>
    <mergeCell ref="E16:E18"/>
    <mergeCell ref="F16:F18"/>
    <mergeCell ref="G16:G18"/>
    <mergeCell ref="S16:S18"/>
    <mergeCell ref="C36:F36"/>
    <mergeCell ref="T16:T18"/>
    <mergeCell ref="U16:Y16"/>
    <mergeCell ref="Z16:Z18"/>
    <mergeCell ref="AA16:AA18"/>
    <mergeCell ref="U17:U18"/>
    <mergeCell ref="V17:V18"/>
    <mergeCell ref="W17:W18"/>
    <mergeCell ref="X17:X18"/>
    <mergeCell ref="Y17:Y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I1">
      <selection activeCell="X10" sqref="X10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28" width="6.7109375" style="0" customWidth="1"/>
    <col min="29" max="29" width="9.28125" style="0" customWidth="1"/>
    <col min="30" max="30" width="10.00390625" style="0" customWidth="1"/>
    <col min="31" max="31" width="12.7109375" style="0" customWidth="1"/>
  </cols>
  <sheetData>
    <row r="1" spans="1:18" ht="1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3" ht="12.75">
      <c r="A4" s="3" t="s">
        <v>50</v>
      </c>
      <c r="C4" s="3" t="s">
        <v>122</v>
      </c>
    </row>
    <row r="5" spans="1:3" ht="12.75">
      <c r="A5" s="3" t="s">
        <v>11</v>
      </c>
      <c r="C5" t="s">
        <v>117</v>
      </c>
    </row>
    <row r="6" spans="1:3" ht="12.75">
      <c r="A6" s="3" t="s">
        <v>12</v>
      </c>
      <c r="C6" s="3" t="s">
        <v>116</v>
      </c>
    </row>
    <row r="8" spans="1:18" ht="12.75">
      <c r="A8" s="29"/>
      <c r="B8" s="30" t="s">
        <v>51</v>
      </c>
      <c r="C8" s="31" t="s">
        <v>52</v>
      </c>
      <c r="D8" s="31" t="s">
        <v>53</v>
      </c>
      <c r="E8" s="32"/>
      <c r="F8" s="29"/>
      <c r="G8" s="73" t="s">
        <v>51</v>
      </c>
      <c r="H8" s="73"/>
      <c r="I8" s="73"/>
      <c r="J8" s="31" t="s">
        <v>52</v>
      </c>
      <c r="K8" s="31" t="s">
        <v>53</v>
      </c>
      <c r="L8" s="32"/>
      <c r="M8" s="29"/>
      <c r="N8" s="73" t="s">
        <v>51</v>
      </c>
      <c r="O8" s="73"/>
      <c r="P8" s="73"/>
      <c r="Q8" s="31" t="s">
        <v>52</v>
      </c>
      <c r="R8" s="31" t="s">
        <v>53</v>
      </c>
    </row>
    <row r="9" spans="1:18" ht="12.75">
      <c r="A9" s="31">
        <v>1</v>
      </c>
      <c r="B9" s="52"/>
      <c r="C9" s="66"/>
      <c r="D9" s="66"/>
      <c r="E9" s="32"/>
      <c r="F9" s="31">
        <v>5</v>
      </c>
      <c r="G9" s="87" t="s">
        <v>13</v>
      </c>
      <c r="H9" s="87"/>
      <c r="I9" s="87"/>
      <c r="J9" s="52"/>
      <c r="K9" s="52"/>
      <c r="L9" s="32"/>
      <c r="M9" s="31">
        <v>9</v>
      </c>
      <c r="N9" s="87" t="s">
        <v>13</v>
      </c>
      <c r="O9" s="87"/>
      <c r="P9" s="87"/>
      <c r="Q9" s="52"/>
      <c r="R9" s="52"/>
    </row>
    <row r="10" spans="1:18" ht="12.75">
      <c r="A10" s="31">
        <v>2</v>
      </c>
      <c r="B10" s="52"/>
      <c r="C10" s="66"/>
      <c r="D10" s="66"/>
      <c r="E10" s="32"/>
      <c r="F10" s="31">
        <v>6</v>
      </c>
      <c r="G10" s="87" t="s">
        <v>13</v>
      </c>
      <c r="H10" s="87"/>
      <c r="I10" s="87"/>
      <c r="J10" s="52"/>
      <c r="K10" s="52"/>
      <c r="L10" s="32"/>
      <c r="M10" s="31">
        <v>10</v>
      </c>
      <c r="N10" s="87" t="s">
        <v>13</v>
      </c>
      <c r="O10" s="87"/>
      <c r="P10" s="87"/>
      <c r="Q10" s="52"/>
      <c r="R10" s="52"/>
    </row>
    <row r="11" spans="1:18" ht="12.75">
      <c r="A11" s="31">
        <v>3</v>
      </c>
      <c r="B11" s="52"/>
      <c r="C11" s="66"/>
      <c r="D11" s="66"/>
      <c r="E11" s="32"/>
      <c r="F11" s="31">
        <v>7</v>
      </c>
      <c r="G11" s="87" t="s">
        <v>13</v>
      </c>
      <c r="H11" s="87"/>
      <c r="I11" s="87"/>
      <c r="J11" s="52"/>
      <c r="K11" s="52"/>
      <c r="L11" s="32"/>
      <c r="M11" s="55"/>
      <c r="N11" s="88"/>
      <c r="O11" s="88"/>
      <c r="P11" s="88"/>
      <c r="Q11" s="56"/>
      <c r="R11" s="56"/>
    </row>
    <row r="12" spans="1:18" ht="12.75">
      <c r="A12" s="31">
        <v>4</v>
      </c>
      <c r="B12" s="52"/>
      <c r="C12" s="66"/>
      <c r="D12" s="66"/>
      <c r="E12" s="32"/>
      <c r="F12" s="31">
        <v>8</v>
      </c>
      <c r="G12" s="87" t="s">
        <v>13</v>
      </c>
      <c r="H12" s="87"/>
      <c r="I12" s="87"/>
      <c r="J12" s="52"/>
      <c r="K12" s="52"/>
      <c r="L12" s="32"/>
      <c r="M12" s="57"/>
      <c r="N12" s="89"/>
      <c r="O12" s="89"/>
      <c r="P12" s="89"/>
      <c r="Q12" s="58"/>
      <c r="R12" s="58"/>
    </row>
    <row r="13" spans="1:4" ht="12.75">
      <c r="A13" s="15"/>
      <c r="B13" s="16"/>
      <c r="C13" s="17"/>
      <c r="D13" s="17"/>
    </row>
    <row r="14" spans="1:4" ht="12.75">
      <c r="A14" s="15"/>
      <c r="B14" s="16"/>
      <c r="C14" s="17"/>
      <c r="D14" s="17"/>
    </row>
    <row r="15" spans="1:4" ht="12.75">
      <c r="A15" s="15"/>
      <c r="B15" s="16"/>
      <c r="C15" s="17"/>
      <c r="D15" s="17"/>
    </row>
    <row r="16" spans="1:31" ht="12.75" customHeight="1">
      <c r="A16" s="86" t="s">
        <v>0</v>
      </c>
      <c r="B16" s="86" t="s">
        <v>21</v>
      </c>
      <c r="C16" s="90" t="s">
        <v>61</v>
      </c>
      <c r="D16" s="91"/>
      <c r="E16" s="91"/>
      <c r="F16" s="91"/>
      <c r="G16" s="91"/>
      <c r="H16" s="90" t="s">
        <v>76</v>
      </c>
      <c r="I16" s="91"/>
      <c r="J16" s="91"/>
      <c r="K16" s="91"/>
      <c r="L16" s="91"/>
      <c r="M16" s="91"/>
      <c r="N16" s="91"/>
      <c r="O16" s="91"/>
      <c r="P16" s="91"/>
      <c r="Q16" s="91"/>
      <c r="R16" s="83" t="s">
        <v>77</v>
      </c>
      <c r="S16" s="82" t="s">
        <v>1</v>
      </c>
      <c r="T16" s="82"/>
      <c r="U16" s="82"/>
      <c r="V16" s="82"/>
      <c r="W16" s="82"/>
      <c r="X16" s="82"/>
      <c r="Y16" s="82"/>
      <c r="Z16" s="82"/>
      <c r="AA16" s="82"/>
      <c r="AB16" s="67" t="s">
        <v>2</v>
      </c>
      <c r="AC16" s="67" t="s">
        <v>3</v>
      </c>
      <c r="AD16" s="82" t="s">
        <v>2</v>
      </c>
      <c r="AE16" s="82" t="s">
        <v>3</v>
      </c>
    </row>
    <row r="17" spans="1:31" ht="12.75" customHeight="1">
      <c r="A17" s="86"/>
      <c r="B17" s="86"/>
      <c r="C17" s="86" t="s">
        <v>62</v>
      </c>
      <c r="D17" s="86" t="s">
        <v>63</v>
      </c>
      <c r="E17" s="86" t="s">
        <v>64</v>
      </c>
      <c r="F17" s="86" t="s">
        <v>65</v>
      </c>
      <c r="G17" s="86" t="s">
        <v>66</v>
      </c>
      <c r="H17" s="65" t="s">
        <v>60</v>
      </c>
      <c r="I17" s="65" t="s">
        <v>67</v>
      </c>
      <c r="J17" s="65" t="s">
        <v>68</v>
      </c>
      <c r="K17" s="65" t="s">
        <v>69</v>
      </c>
      <c r="L17" s="65" t="s">
        <v>70</v>
      </c>
      <c r="M17" s="65" t="s">
        <v>71</v>
      </c>
      <c r="N17" s="65" t="s">
        <v>72</v>
      </c>
      <c r="O17" s="65" t="s">
        <v>73</v>
      </c>
      <c r="P17" s="65" t="s">
        <v>74</v>
      </c>
      <c r="Q17" s="65" t="s">
        <v>75</v>
      </c>
      <c r="R17" s="84"/>
      <c r="S17" s="82" t="s">
        <v>114</v>
      </c>
      <c r="T17" s="82" t="s">
        <v>4</v>
      </c>
      <c r="U17" s="82" t="s">
        <v>16</v>
      </c>
      <c r="V17" s="82"/>
      <c r="W17" s="82"/>
      <c r="X17" s="82"/>
      <c r="Y17" s="82"/>
      <c r="Z17" s="82"/>
      <c r="AA17" s="82"/>
      <c r="AB17" s="82" t="s">
        <v>5</v>
      </c>
      <c r="AC17" s="82" t="s">
        <v>7</v>
      </c>
      <c r="AD17" s="82"/>
      <c r="AE17" s="82"/>
    </row>
    <row r="18" spans="1:31" ht="12.75" customHeight="1">
      <c r="A18" s="86"/>
      <c r="B18" s="86"/>
      <c r="C18" s="86"/>
      <c r="D18" s="86"/>
      <c r="E18" s="86"/>
      <c r="F18" s="86"/>
      <c r="G18" s="86"/>
      <c r="H18" s="34">
        <f>+C9</f>
        <v>0</v>
      </c>
      <c r="I18" s="34">
        <f>+C10</f>
        <v>0</v>
      </c>
      <c r="J18" s="34">
        <f>+C11</f>
        <v>0</v>
      </c>
      <c r="K18" s="34">
        <f>+C12</f>
        <v>0</v>
      </c>
      <c r="L18" s="34">
        <f>+J9</f>
        <v>0</v>
      </c>
      <c r="M18" s="34">
        <f>+J10</f>
        <v>0</v>
      </c>
      <c r="N18" s="34">
        <f>+J11</f>
        <v>0</v>
      </c>
      <c r="O18" s="34">
        <f>+J12</f>
        <v>0</v>
      </c>
      <c r="P18" s="34" t="str">
        <f>+N9</f>
        <v> </v>
      </c>
      <c r="Q18" s="34" t="str">
        <f>+N10</f>
        <v> </v>
      </c>
      <c r="R18" s="84"/>
      <c r="S18" s="82"/>
      <c r="T18" s="82"/>
      <c r="U18" s="82" t="s">
        <v>14</v>
      </c>
      <c r="V18" s="82" t="s">
        <v>15</v>
      </c>
      <c r="W18" s="82" t="s">
        <v>123</v>
      </c>
      <c r="X18" s="82" t="s">
        <v>124</v>
      </c>
      <c r="Y18" s="82" t="s">
        <v>18</v>
      </c>
      <c r="Z18" s="82" t="s">
        <v>17</v>
      </c>
      <c r="AA18" s="82" t="s">
        <v>20</v>
      </c>
      <c r="AB18" s="82"/>
      <c r="AC18" s="82" t="s">
        <v>6</v>
      </c>
      <c r="AD18" s="82"/>
      <c r="AE18" s="82"/>
    </row>
    <row r="19" spans="1:31" ht="12.75">
      <c r="A19" s="86"/>
      <c r="B19" s="86"/>
      <c r="C19" s="86"/>
      <c r="D19" s="86"/>
      <c r="E19" s="86"/>
      <c r="F19" s="86"/>
      <c r="G19" s="86"/>
      <c r="H19" s="34">
        <f>+D9</f>
        <v>0</v>
      </c>
      <c r="I19" s="34">
        <f>+D10</f>
        <v>0</v>
      </c>
      <c r="J19" s="34">
        <f>+D11</f>
        <v>0</v>
      </c>
      <c r="K19" s="34">
        <f>+D12</f>
        <v>0</v>
      </c>
      <c r="L19" s="34">
        <f>+K9</f>
        <v>0</v>
      </c>
      <c r="M19" s="34">
        <f>+K10</f>
        <v>0</v>
      </c>
      <c r="N19" s="34">
        <f>+K11</f>
        <v>0</v>
      </c>
      <c r="O19" s="34">
        <f>+K12</f>
        <v>0</v>
      </c>
      <c r="P19" s="34">
        <f>+R9</f>
        <v>0</v>
      </c>
      <c r="Q19" s="34">
        <f>+R10</f>
        <v>0</v>
      </c>
      <c r="R19" s="85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12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7">
        <v>11</v>
      </c>
      <c r="L20" s="27">
        <v>12</v>
      </c>
      <c r="M20" s="27">
        <v>13</v>
      </c>
      <c r="N20" s="27">
        <v>14</v>
      </c>
      <c r="O20" s="27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8">
        <v>24</v>
      </c>
      <c r="Y20" s="28">
        <v>25</v>
      </c>
      <c r="Z20" s="28">
        <v>26</v>
      </c>
      <c r="AA20" s="28">
        <v>27</v>
      </c>
      <c r="AB20" s="28">
        <v>28</v>
      </c>
      <c r="AC20" s="28">
        <v>29</v>
      </c>
      <c r="AD20" s="28">
        <v>30</v>
      </c>
      <c r="AE20" s="28">
        <v>31</v>
      </c>
    </row>
    <row r="21" spans="1:31" ht="15.75" customHeight="1">
      <c r="A21" s="22" t="s">
        <v>81</v>
      </c>
      <c r="B21" s="23" t="s">
        <v>82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8">
        <v>1</v>
      </c>
      <c r="B22" s="59" t="s">
        <v>34</v>
      </c>
      <c r="C22" s="35">
        <v>5.05</v>
      </c>
      <c r="D22" s="35">
        <v>5.05</v>
      </c>
      <c r="E22" s="35">
        <v>5.05</v>
      </c>
      <c r="F22" s="35">
        <v>5.05</v>
      </c>
      <c r="G22" s="9"/>
      <c r="H22" s="61">
        <f>$H$19*C22</f>
        <v>0</v>
      </c>
      <c r="I22" s="61">
        <f>$I$19*D22</f>
        <v>0</v>
      </c>
      <c r="J22" s="61">
        <f>$J$19*E22</f>
        <v>0</v>
      </c>
      <c r="K22" s="61">
        <f>$K$19*F22</f>
        <v>0</v>
      </c>
      <c r="L22" s="48"/>
      <c r="M22" s="48"/>
      <c r="N22" s="48"/>
      <c r="O22" s="48"/>
      <c r="P22" s="48"/>
      <c r="Q22" s="48"/>
      <c r="R22" s="61">
        <f>SUM(H22:Q22)</f>
        <v>0</v>
      </c>
      <c r="S22" s="61">
        <f>R22/24</f>
        <v>0</v>
      </c>
      <c r="T22" s="39"/>
      <c r="U22" s="40"/>
      <c r="V22" s="40"/>
      <c r="W22" s="40"/>
      <c r="X22" s="40"/>
      <c r="Y22" s="40"/>
      <c r="Z22" s="40"/>
      <c r="AA22" s="62">
        <f>IF(U22=1,0.25,0)+IF(V22=1,0.5,0)+IF(W22=1,0.5,0)+IF(X22=1,0.5,0)+IF(Y22=1,0.5,0)+IF(Z22=1,0.5,0)</f>
        <v>0</v>
      </c>
      <c r="AB22" s="63" t="str">
        <f aca="true" t="shared" si="0" ref="AB22:AB37">IF((T22-AA22)&gt;S22,(T22-AA22)-S22," - ")</f>
        <v> - </v>
      </c>
      <c r="AC22" s="63" t="str">
        <f aca="true" t="shared" si="1" ref="AC22:AC37">IF((T22-AA22)&lt;S22,S22-(T22-AA22)," - ")</f>
        <v> - </v>
      </c>
      <c r="AD22" s="64" t="str">
        <f>IF(AC22&gt;1,AC22," - ")</f>
        <v> - </v>
      </c>
      <c r="AE22" s="41"/>
    </row>
    <row r="23" spans="1:31" ht="12.75">
      <c r="A23" s="8">
        <v>2</v>
      </c>
      <c r="B23" s="59" t="s">
        <v>35</v>
      </c>
      <c r="C23" s="35">
        <v>5.05</v>
      </c>
      <c r="D23" s="35">
        <v>5.05</v>
      </c>
      <c r="E23" s="35">
        <v>5.05</v>
      </c>
      <c r="F23" s="35">
        <v>5.05</v>
      </c>
      <c r="G23" s="9"/>
      <c r="H23" s="61">
        <f aca="true" t="shared" si="2" ref="H23:H36">$H$19*C23</f>
        <v>0</v>
      </c>
      <c r="I23" s="61">
        <f aca="true" t="shared" si="3" ref="I23:I36">$I$19*D23</f>
        <v>0</v>
      </c>
      <c r="J23" s="61">
        <f aca="true" t="shared" si="4" ref="J23:J36">$J$19*E23</f>
        <v>0</v>
      </c>
      <c r="K23" s="61">
        <f aca="true" t="shared" si="5" ref="K23:K36">$K$19*F23</f>
        <v>0</v>
      </c>
      <c r="L23" s="48"/>
      <c r="M23" s="49"/>
      <c r="N23" s="48"/>
      <c r="O23" s="38"/>
      <c r="P23" s="38"/>
      <c r="Q23" s="38"/>
      <c r="R23" s="61">
        <f aca="true" t="shared" si="6" ref="R23:R36">SUM(H23:Q23)</f>
        <v>0</v>
      </c>
      <c r="S23" s="61">
        <f aca="true" t="shared" si="7" ref="S23:S36">R23/24</f>
        <v>0</v>
      </c>
      <c r="T23" s="39"/>
      <c r="U23" s="40"/>
      <c r="V23" s="40"/>
      <c r="W23" s="40"/>
      <c r="X23" s="40"/>
      <c r="Y23" s="40"/>
      <c r="Z23" s="40"/>
      <c r="AA23" s="62">
        <f>IF(U23=1,0.25,0)+IF(V23=1,0.5,0)+IF(W23=1,0.5,0)+IF(X23=1,0.5,0)+IF(Y23=1,0.5,0)+IF(Z23=1,0.5,0)</f>
        <v>0</v>
      </c>
      <c r="AB23" s="63" t="str">
        <f t="shared" si="0"/>
        <v> - </v>
      </c>
      <c r="AC23" s="63" t="str">
        <f t="shared" si="1"/>
        <v> - </v>
      </c>
      <c r="AD23" s="64" t="str">
        <f aca="true" t="shared" si="8" ref="AD23:AD48">IF(AC23&gt;1,AC23," - ")</f>
        <v> - </v>
      </c>
      <c r="AE23" s="41"/>
    </row>
    <row r="24" spans="1:31" ht="12.75">
      <c r="A24" s="8">
        <v>3</v>
      </c>
      <c r="B24" s="59" t="s">
        <v>36</v>
      </c>
      <c r="C24" s="35">
        <v>5.05</v>
      </c>
      <c r="D24" s="35">
        <v>5.05</v>
      </c>
      <c r="E24" s="35">
        <v>5.05</v>
      </c>
      <c r="F24" s="35">
        <v>5.05</v>
      </c>
      <c r="G24" s="9"/>
      <c r="H24" s="61">
        <f t="shared" si="2"/>
        <v>0</v>
      </c>
      <c r="I24" s="61">
        <f t="shared" si="3"/>
        <v>0</v>
      </c>
      <c r="J24" s="61">
        <f t="shared" si="4"/>
        <v>0</v>
      </c>
      <c r="K24" s="61">
        <f t="shared" si="5"/>
        <v>0</v>
      </c>
      <c r="L24" s="48"/>
      <c r="M24" s="49"/>
      <c r="N24" s="48"/>
      <c r="O24" s="38"/>
      <c r="P24" s="38"/>
      <c r="Q24" s="38"/>
      <c r="R24" s="61">
        <f t="shared" si="6"/>
        <v>0</v>
      </c>
      <c r="S24" s="61">
        <f t="shared" si="7"/>
        <v>0</v>
      </c>
      <c r="T24" s="39"/>
      <c r="U24" s="40"/>
      <c r="V24" s="40"/>
      <c r="W24" s="40"/>
      <c r="X24" s="40"/>
      <c r="Y24" s="40"/>
      <c r="Z24" s="40"/>
      <c r="AA24" s="62">
        <f aca="true" t="shared" si="9" ref="AA24:AA37">IF(U24=1,0.25,0)+IF(V24=1,0.5,0)+IF(W24=1,0.5,0)+IF(X24=1,0.5,0)+IF(Y24=1,0.5,0)+IF(Z24=1,0.5,0)</f>
        <v>0</v>
      </c>
      <c r="AB24" s="63" t="str">
        <f t="shared" si="0"/>
        <v> - </v>
      </c>
      <c r="AC24" s="63" t="str">
        <f t="shared" si="1"/>
        <v> - </v>
      </c>
      <c r="AD24" s="64" t="str">
        <f t="shared" si="8"/>
        <v> - </v>
      </c>
      <c r="AE24" s="41"/>
    </row>
    <row r="25" spans="1:31" ht="12.75">
      <c r="A25" s="8">
        <v>4</v>
      </c>
      <c r="B25" s="59" t="s">
        <v>37</v>
      </c>
      <c r="C25" s="35">
        <v>11.58</v>
      </c>
      <c r="D25" s="35">
        <v>11.58</v>
      </c>
      <c r="E25" s="35">
        <v>11.58</v>
      </c>
      <c r="F25" s="35">
        <v>11.58</v>
      </c>
      <c r="G25" s="9"/>
      <c r="H25" s="61">
        <f t="shared" si="2"/>
        <v>0</v>
      </c>
      <c r="I25" s="61">
        <f t="shared" si="3"/>
        <v>0</v>
      </c>
      <c r="J25" s="61">
        <f t="shared" si="4"/>
        <v>0</v>
      </c>
      <c r="K25" s="61">
        <f t="shared" si="5"/>
        <v>0</v>
      </c>
      <c r="L25" s="48"/>
      <c r="M25" s="49"/>
      <c r="N25" s="48"/>
      <c r="O25" s="38"/>
      <c r="P25" s="38"/>
      <c r="Q25" s="38"/>
      <c r="R25" s="61">
        <f t="shared" si="6"/>
        <v>0</v>
      </c>
      <c r="S25" s="61">
        <f t="shared" si="7"/>
        <v>0</v>
      </c>
      <c r="T25" s="39"/>
      <c r="U25" s="40"/>
      <c r="V25" s="40"/>
      <c r="W25" s="40"/>
      <c r="X25" s="40"/>
      <c r="Y25" s="40"/>
      <c r="Z25" s="40"/>
      <c r="AA25" s="62">
        <f t="shared" si="9"/>
        <v>0</v>
      </c>
      <c r="AB25" s="63" t="str">
        <f t="shared" si="0"/>
        <v> - </v>
      </c>
      <c r="AC25" s="63" t="str">
        <f t="shared" si="1"/>
        <v> - </v>
      </c>
      <c r="AD25" s="64" t="str">
        <f t="shared" si="8"/>
        <v> - </v>
      </c>
      <c r="AE25" s="41"/>
    </row>
    <row r="26" spans="1:31" ht="12.75">
      <c r="A26" s="8">
        <v>5</v>
      </c>
      <c r="B26" s="59" t="s">
        <v>38</v>
      </c>
      <c r="C26" s="35">
        <v>8.68</v>
      </c>
      <c r="D26" s="35">
        <v>10.61</v>
      </c>
      <c r="E26" s="35">
        <v>13.58</v>
      </c>
      <c r="F26" s="35">
        <v>13.58</v>
      </c>
      <c r="G26" s="9"/>
      <c r="H26" s="61">
        <f t="shared" si="2"/>
        <v>0</v>
      </c>
      <c r="I26" s="61">
        <f t="shared" si="3"/>
        <v>0</v>
      </c>
      <c r="J26" s="61">
        <f t="shared" si="4"/>
        <v>0</v>
      </c>
      <c r="K26" s="61">
        <f t="shared" si="5"/>
        <v>0</v>
      </c>
      <c r="L26" s="48"/>
      <c r="M26" s="49"/>
      <c r="N26" s="48"/>
      <c r="O26" s="38"/>
      <c r="P26" s="38"/>
      <c r="Q26" s="38"/>
      <c r="R26" s="61">
        <f t="shared" si="6"/>
        <v>0</v>
      </c>
      <c r="S26" s="61">
        <f t="shared" si="7"/>
        <v>0</v>
      </c>
      <c r="T26" s="39"/>
      <c r="U26" s="40"/>
      <c r="V26" s="40"/>
      <c r="W26" s="40"/>
      <c r="X26" s="40"/>
      <c r="Y26" s="40"/>
      <c r="Z26" s="40"/>
      <c r="AA26" s="62">
        <f t="shared" si="9"/>
        <v>0</v>
      </c>
      <c r="AB26" s="63" t="str">
        <f t="shared" si="0"/>
        <v> - </v>
      </c>
      <c r="AC26" s="63" t="str">
        <f t="shared" si="1"/>
        <v> - </v>
      </c>
      <c r="AD26" s="64" t="str">
        <f t="shared" si="8"/>
        <v> - </v>
      </c>
      <c r="AE26" s="41"/>
    </row>
    <row r="27" spans="1:31" ht="12.75">
      <c r="A27" s="8">
        <v>6</v>
      </c>
      <c r="B27" s="59" t="s">
        <v>39</v>
      </c>
      <c r="C27" s="35">
        <v>5.05</v>
      </c>
      <c r="D27" s="35">
        <v>5.05</v>
      </c>
      <c r="E27" s="35">
        <v>5.05</v>
      </c>
      <c r="F27" s="35">
        <v>5.05</v>
      </c>
      <c r="G27" s="9"/>
      <c r="H27" s="61">
        <f t="shared" si="2"/>
        <v>0</v>
      </c>
      <c r="I27" s="61">
        <f t="shared" si="3"/>
        <v>0</v>
      </c>
      <c r="J27" s="61">
        <f t="shared" si="4"/>
        <v>0</v>
      </c>
      <c r="K27" s="61">
        <f t="shared" si="5"/>
        <v>0</v>
      </c>
      <c r="L27" s="48"/>
      <c r="M27" s="49"/>
      <c r="N27" s="48"/>
      <c r="O27" s="38"/>
      <c r="P27" s="38"/>
      <c r="Q27" s="38"/>
      <c r="R27" s="61">
        <f t="shared" si="6"/>
        <v>0</v>
      </c>
      <c r="S27" s="61">
        <f t="shared" si="7"/>
        <v>0</v>
      </c>
      <c r="T27" s="39"/>
      <c r="U27" s="40"/>
      <c r="V27" s="40"/>
      <c r="W27" s="40"/>
      <c r="X27" s="40"/>
      <c r="Y27" s="40"/>
      <c r="Z27" s="40"/>
      <c r="AA27" s="62">
        <f t="shared" si="9"/>
        <v>0</v>
      </c>
      <c r="AB27" s="63" t="str">
        <f t="shared" si="0"/>
        <v> - </v>
      </c>
      <c r="AC27" s="63" t="str">
        <f t="shared" si="1"/>
        <v> - </v>
      </c>
      <c r="AD27" s="64" t="str">
        <f t="shared" si="8"/>
        <v> - </v>
      </c>
      <c r="AE27" s="41"/>
    </row>
    <row r="28" spans="1:31" ht="12.75">
      <c r="A28" s="8">
        <v>7</v>
      </c>
      <c r="B28" s="59" t="s">
        <v>41</v>
      </c>
      <c r="C28" s="36">
        <v>0</v>
      </c>
      <c r="D28" s="36">
        <v>0</v>
      </c>
      <c r="E28" s="36">
        <v>7.26</v>
      </c>
      <c r="F28" s="36">
        <v>5.05</v>
      </c>
      <c r="G28" s="9"/>
      <c r="H28" s="61">
        <f t="shared" si="2"/>
        <v>0</v>
      </c>
      <c r="I28" s="61">
        <f t="shared" si="3"/>
        <v>0</v>
      </c>
      <c r="J28" s="61">
        <f t="shared" si="4"/>
        <v>0</v>
      </c>
      <c r="K28" s="61">
        <f t="shared" si="5"/>
        <v>0</v>
      </c>
      <c r="L28" s="48"/>
      <c r="M28" s="49"/>
      <c r="N28" s="48"/>
      <c r="O28" s="38"/>
      <c r="P28" s="38"/>
      <c r="Q28" s="38"/>
      <c r="R28" s="61">
        <f t="shared" si="6"/>
        <v>0</v>
      </c>
      <c r="S28" s="61">
        <f t="shared" si="7"/>
        <v>0</v>
      </c>
      <c r="T28" s="39"/>
      <c r="U28" s="40"/>
      <c r="V28" s="40"/>
      <c r="W28" s="40"/>
      <c r="X28" s="40"/>
      <c r="Y28" s="40"/>
      <c r="Z28" s="40"/>
      <c r="AA28" s="62">
        <f t="shared" si="9"/>
        <v>0</v>
      </c>
      <c r="AB28" s="63" t="str">
        <f t="shared" si="0"/>
        <v> - </v>
      </c>
      <c r="AC28" s="63" t="str">
        <f t="shared" si="1"/>
        <v> - </v>
      </c>
      <c r="AD28" s="64" t="str">
        <f t="shared" si="8"/>
        <v> - </v>
      </c>
      <c r="AE28" s="41"/>
    </row>
    <row r="29" spans="1:31" ht="12.75">
      <c r="A29" s="8">
        <v>8</v>
      </c>
      <c r="B29" s="59" t="s">
        <v>42</v>
      </c>
      <c r="C29" s="35">
        <v>0</v>
      </c>
      <c r="D29" s="35">
        <v>0</v>
      </c>
      <c r="E29" s="35">
        <v>5.05</v>
      </c>
      <c r="F29" s="35">
        <v>5.05</v>
      </c>
      <c r="G29" s="9"/>
      <c r="H29" s="61">
        <f t="shared" si="2"/>
        <v>0</v>
      </c>
      <c r="I29" s="61">
        <f t="shared" si="3"/>
        <v>0</v>
      </c>
      <c r="J29" s="61">
        <f t="shared" si="4"/>
        <v>0</v>
      </c>
      <c r="K29" s="61">
        <f t="shared" si="5"/>
        <v>0</v>
      </c>
      <c r="L29" s="48"/>
      <c r="M29" s="49"/>
      <c r="N29" s="48"/>
      <c r="O29" s="38"/>
      <c r="P29" s="38"/>
      <c r="Q29" s="38"/>
      <c r="R29" s="61">
        <f t="shared" si="6"/>
        <v>0</v>
      </c>
      <c r="S29" s="61">
        <f t="shared" si="7"/>
        <v>0</v>
      </c>
      <c r="T29" s="39"/>
      <c r="U29" s="40"/>
      <c r="V29" s="40"/>
      <c r="W29" s="40"/>
      <c r="X29" s="40"/>
      <c r="Y29" s="40"/>
      <c r="Z29" s="40"/>
      <c r="AA29" s="62">
        <f t="shared" si="9"/>
        <v>0</v>
      </c>
      <c r="AB29" s="63" t="str">
        <f t="shared" si="0"/>
        <v> - </v>
      </c>
      <c r="AC29" s="63" t="str">
        <f t="shared" si="1"/>
        <v> - </v>
      </c>
      <c r="AD29" s="64" t="str">
        <f t="shared" si="8"/>
        <v> - </v>
      </c>
      <c r="AE29" s="41"/>
    </row>
    <row r="30" spans="1:31" ht="12.75">
      <c r="A30" s="8">
        <v>9</v>
      </c>
      <c r="B30" s="59" t="s">
        <v>43</v>
      </c>
      <c r="C30" s="35">
        <v>0</v>
      </c>
      <c r="D30" s="36">
        <v>0</v>
      </c>
      <c r="E30" s="36">
        <v>0</v>
      </c>
      <c r="F30" s="35">
        <v>5.05</v>
      </c>
      <c r="G30" s="9"/>
      <c r="H30" s="61">
        <f t="shared" si="2"/>
        <v>0</v>
      </c>
      <c r="I30" s="61">
        <f t="shared" si="3"/>
        <v>0</v>
      </c>
      <c r="J30" s="61">
        <f t="shared" si="4"/>
        <v>0</v>
      </c>
      <c r="K30" s="61">
        <f t="shared" si="5"/>
        <v>0</v>
      </c>
      <c r="L30" s="48"/>
      <c r="M30" s="49"/>
      <c r="N30" s="48"/>
      <c r="O30" s="38"/>
      <c r="P30" s="38"/>
      <c r="Q30" s="38"/>
      <c r="R30" s="61">
        <f t="shared" si="6"/>
        <v>0</v>
      </c>
      <c r="S30" s="61">
        <f t="shared" si="7"/>
        <v>0</v>
      </c>
      <c r="T30" s="39"/>
      <c r="U30" s="40"/>
      <c r="V30" s="40"/>
      <c r="W30" s="40"/>
      <c r="X30" s="40"/>
      <c r="Y30" s="40"/>
      <c r="Z30" s="40"/>
      <c r="AA30" s="62">
        <f t="shared" si="9"/>
        <v>0</v>
      </c>
      <c r="AB30" s="63" t="str">
        <f t="shared" si="0"/>
        <v> - </v>
      </c>
      <c r="AC30" s="63" t="str">
        <f t="shared" si="1"/>
        <v> - </v>
      </c>
      <c r="AD30" s="64" t="str">
        <f t="shared" si="8"/>
        <v> - </v>
      </c>
      <c r="AE30" s="41"/>
    </row>
    <row r="31" spans="1:31" ht="12.75">
      <c r="A31" s="8">
        <v>10</v>
      </c>
      <c r="B31" s="59" t="s">
        <v>40</v>
      </c>
      <c r="C31" s="35">
        <v>3.37</v>
      </c>
      <c r="D31" s="35">
        <v>3.37</v>
      </c>
      <c r="E31" s="35">
        <v>3.37</v>
      </c>
      <c r="F31" s="35">
        <v>3.37</v>
      </c>
      <c r="G31" s="9"/>
      <c r="H31" s="61">
        <f t="shared" si="2"/>
        <v>0</v>
      </c>
      <c r="I31" s="61">
        <f t="shared" si="3"/>
        <v>0</v>
      </c>
      <c r="J31" s="61">
        <f t="shared" si="4"/>
        <v>0</v>
      </c>
      <c r="K31" s="61">
        <f t="shared" si="5"/>
        <v>0</v>
      </c>
      <c r="L31" s="48"/>
      <c r="M31" s="49"/>
      <c r="N31" s="48"/>
      <c r="O31" s="38"/>
      <c r="P31" s="38"/>
      <c r="Q31" s="38"/>
      <c r="R31" s="61">
        <f t="shared" si="6"/>
        <v>0</v>
      </c>
      <c r="S31" s="61">
        <f t="shared" si="7"/>
        <v>0</v>
      </c>
      <c r="T31" s="39"/>
      <c r="U31" s="40"/>
      <c r="V31" s="40"/>
      <c r="W31" s="40"/>
      <c r="X31" s="40"/>
      <c r="Y31" s="40"/>
      <c r="Z31" s="40"/>
      <c r="AA31" s="62">
        <f t="shared" si="9"/>
        <v>0</v>
      </c>
      <c r="AB31" s="63" t="str">
        <f t="shared" si="0"/>
        <v> - </v>
      </c>
      <c r="AC31" s="63" t="str">
        <f t="shared" si="1"/>
        <v> - </v>
      </c>
      <c r="AD31" s="64" t="str">
        <f t="shared" si="8"/>
        <v> - </v>
      </c>
      <c r="AE31" s="41"/>
    </row>
    <row r="32" spans="1:31" ht="12.75">
      <c r="A32" s="8">
        <v>11</v>
      </c>
      <c r="B32" s="59" t="s">
        <v>44</v>
      </c>
      <c r="C32" s="35">
        <v>3.37</v>
      </c>
      <c r="D32" s="35">
        <v>3.37</v>
      </c>
      <c r="E32" s="35">
        <v>3.37</v>
      </c>
      <c r="F32" s="35">
        <v>3.37</v>
      </c>
      <c r="G32" s="9"/>
      <c r="H32" s="61">
        <f t="shared" si="2"/>
        <v>0</v>
      </c>
      <c r="I32" s="61">
        <f t="shared" si="3"/>
        <v>0</v>
      </c>
      <c r="J32" s="61">
        <f t="shared" si="4"/>
        <v>0</v>
      </c>
      <c r="K32" s="61">
        <f t="shared" si="5"/>
        <v>0</v>
      </c>
      <c r="L32" s="48"/>
      <c r="M32" s="49"/>
      <c r="N32" s="48"/>
      <c r="O32" s="38"/>
      <c r="P32" s="38"/>
      <c r="Q32" s="38"/>
      <c r="R32" s="61">
        <f t="shared" si="6"/>
        <v>0</v>
      </c>
      <c r="S32" s="61">
        <f t="shared" si="7"/>
        <v>0</v>
      </c>
      <c r="T32" s="39"/>
      <c r="U32" s="40"/>
      <c r="V32" s="40"/>
      <c r="W32" s="40"/>
      <c r="X32" s="40"/>
      <c r="Y32" s="40"/>
      <c r="Z32" s="40"/>
      <c r="AA32" s="62">
        <f t="shared" si="9"/>
        <v>0</v>
      </c>
      <c r="AB32" s="63" t="str">
        <f t="shared" si="0"/>
        <v> - </v>
      </c>
      <c r="AC32" s="63" t="str">
        <f t="shared" si="1"/>
        <v> - </v>
      </c>
      <c r="AD32" s="64" t="str">
        <f t="shared" si="8"/>
        <v> - </v>
      </c>
      <c r="AE32" s="41"/>
    </row>
    <row r="33" spans="1:31" ht="12.75">
      <c r="A33" s="8">
        <v>12</v>
      </c>
      <c r="B33" s="59" t="s">
        <v>45</v>
      </c>
      <c r="C33" s="35">
        <v>5.05</v>
      </c>
      <c r="D33" s="35">
        <v>5.05</v>
      </c>
      <c r="E33" s="35">
        <v>5.05</v>
      </c>
      <c r="F33" s="35">
        <v>5.05</v>
      </c>
      <c r="G33" s="9"/>
      <c r="H33" s="61">
        <f t="shared" si="2"/>
        <v>0</v>
      </c>
      <c r="I33" s="61">
        <f t="shared" si="3"/>
        <v>0</v>
      </c>
      <c r="J33" s="61">
        <f t="shared" si="4"/>
        <v>0</v>
      </c>
      <c r="K33" s="61">
        <f t="shared" si="5"/>
        <v>0</v>
      </c>
      <c r="L33" s="48"/>
      <c r="M33" s="49"/>
      <c r="N33" s="48"/>
      <c r="O33" s="38"/>
      <c r="P33" s="38"/>
      <c r="Q33" s="38"/>
      <c r="R33" s="61">
        <f t="shared" si="6"/>
        <v>0</v>
      </c>
      <c r="S33" s="61">
        <f t="shared" si="7"/>
        <v>0</v>
      </c>
      <c r="T33" s="39"/>
      <c r="U33" s="40"/>
      <c r="V33" s="40"/>
      <c r="W33" s="40"/>
      <c r="X33" s="40"/>
      <c r="Y33" s="40"/>
      <c r="Z33" s="40"/>
      <c r="AA33" s="62">
        <f t="shared" si="9"/>
        <v>0</v>
      </c>
      <c r="AB33" s="63" t="str">
        <f t="shared" si="0"/>
        <v> - </v>
      </c>
      <c r="AC33" s="63" t="str">
        <f t="shared" si="1"/>
        <v> - </v>
      </c>
      <c r="AD33" s="64" t="str">
        <f t="shared" si="8"/>
        <v> - </v>
      </c>
      <c r="AE33" s="41"/>
    </row>
    <row r="34" spans="1:31" ht="12.75">
      <c r="A34" s="8">
        <v>13</v>
      </c>
      <c r="B34" s="59" t="s">
        <v>46</v>
      </c>
      <c r="C34" s="35">
        <v>5.32</v>
      </c>
      <c r="D34" s="35">
        <v>5.32</v>
      </c>
      <c r="E34" s="35">
        <v>5.32</v>
      </c>
      <c r="F34" s="35">
        <v>5.32</v>
      </c>
      <c r="G34" s="9"/>
      <c r="H34" s="61">
        <f t="shared" si="2"/>
        <v>0</v>
      </c>
      <c r="I34" s="61">
        <f t="shared" si="3"/>
        <v>0</v>
      </c>
      <c r="J34" s="61">
        <f t="shared" si="4"/>
        <v>0</v>
      </c>
      <c r="K34" s="61">
        <f t="shared" si="5"/>
        <v>0</v>
      </c>
      <c r="L34" s="48"/>
      <c r="M34" s="49"/>
      <c r="N34" s="48"/>
      <c r="O34" s="38"/>
      <c r="P34" s="38"/>
      <c r="Q34" s="38"/>
      <c r="R34" s="61">
        <f t="shared" si="6"/>
        <v>0</v>
      </c>
      <c r="S34" s="61">
        <f t="shared" si="7"/>
        <v>0</v>
      </c>
      <c r="T34" s="39"/>
      <c r="U34" s="40"/>
      <c r="V34" s="40"/>
      <c r="W34" s="40"/>
      <c r="X34" s="40"/>
      <c r="Y34" s="40"/>
      <c r="Z34" s="40"/>
      <c r="AA34" s="62">
        <f t="shared" si="9"/>
        <v>0</v>
      </c>
      <c r="AB34" s="63" t="str">
        <f t="shared" si="0"/>
        <v> - </v>
      </c>
      <c r="AC34" s="63" t="str">
        <f t="shared" si="1"/>
        <v> - </v>
      </c>
      <c r="AD34" s="64" t="str">
        <f t="shared" si="8"/>
        <v> - </v>
      </c>
      <c r="AE34" s="41"/>
    </row>
    <row r="35" spans="1:31" ht="12.75">
      <c r="A35" s="8">
        <v>14</v>
      </c>
      <c r="B35" s="59" t="s">
        <v>47</v>
      </c>
      <c r="C35" s="35">
        <v>5.05</v>
      </c>
      <c r="D35" s="35">
        <v>5.05</v>
      </c>
      <c r="E35" s="35">
        <v>5.05</v>
      </c>
      <c r="F35" s="35">
        <v>5.05</v>
      </c>
      <c r="G35" s="9"/>
      <c r="H35" s="61">
        <f t="shared" si="2"/>
        <v>0</v>
      </c>
      <c r="I35" s="61">
        <f t="shared" si="3"/>
        <v>0</v>
      </c>
      <c r="J35" s="61">
        <f t="shared" si="4"/>
        <v>0</v>
      </c>
      <c r="K35" s="61">
        <f t="shared" si="5"/>
        <v>0</v>
      </c>
      <c r="L35" s="48"/>
      <c r="M35" s="49"/>
      <c r="N35" s="48"/>
      <c r="O35" s="38"/>
      <c r="P35" s="38"/>
      <c r="Q35" s="38"/>
      <c r="R35" s="61">
        <f t="shared" si="6"/>
        <v>0</v>
      </c>
      <c r="S35" s="61">
        <f t="shared" si="7"/>
        <v>0</v>
      </c>
      <c r="T35" s="39"/>
      <c r="U35" s="40"/>
      <c r="V35" s="40"/>
      <c r="W35" s="40"/>
      <c r="X35" s="40"/>
      <c r="Y35" s="40"/>
      <c r="Z35" s="40"/>
      <c r="AA35" s="62">
        <f t="shared" si="9"/>
        <v>0</v>
      </c>
      <c r="AB35" s="63" t="str">
        <f t="shared" si="0"/>
        <v> - </v>
      </c>
      <c r="AC35" s="63" t="str">
        <f t="shared" si="1"/>
        <v> - </v>
      </c>
      <c r="AD35" s="64" t="str">
        <f t="shared" si="8"/>
        <v> - </v>
      </c>
      <c r="AE35" s="41"/>
    </row>
    <row r="36" spans="1:31" ht="12.75">
      <c r="A36" s="8">
        <v>15</v>
      </c>
      <c r="B36" s="59" t="s">
        <v>48</v>
      </c>
      <c r="C36" s="35">
        <v>5.05</v>
      </c>
      <c r="D36" s="35">
        <v>5.05</v>
      </c>
      <c r="E36" s="35">
        <v>5.05</v>
      </c>
      <c r="F36" s="35">
        <v>5.05</v>
      </c>
      <c r="G36" s="9"/>
      <c r="H36" s="61">
        <f t="shared" si="2"/>
        <v>0</v>
      </c>
      <c r="I36" s="61">
        <f t="shared" si="3"/>
        <v>0</v>
      </c>
      <c r="J36" s="61">
        <f t="shared" si="4"/>
        <v>0</v>
      </c>
      <c r="K36" s="61">
        <f t="shared" si="5"/>
        <v>0</v>
      </c>
      <c r="L36" s="48"/>
      <c r="M36" s="49"/>
      <c r="N36" s="48"/>
      <c r="O36" s="38"/>
      <c r="P36" s="38"/>
      <c r="Q36" s="38"/>
      <c r="R36" s="61">
        <f t="shared" si="6"/>
        <v>0</v>
      </c>
      <c r="S36" s="61">
        <f t="shared" si="7"/>
        <v>0</v>
      </c>
      <c r="T36" s="39"/>
      <c r="U36" s="40"/>
      <c r="V36" s="40"/>
      <c r="W36" s="40"/>
      <c r="X36" s="40"/>
      <c r="Y36" s="40"/>
      <c r="Z36" s="40"/>
      <c r="AA36" s="62">
        <f t="shared" si="9"/>
        <v>0</v>
      </c>
      <c r="AB36" s="63" t="str">
        <f t="shared" si="0"/>
        <v> - </v>
      </c>
      <c r="AC36" s="63" t="str">
        <f t="shared" si="1"/>
        <v> - </v>
      </c>
      <c r="AD36" s="64" t="str">
        <f t="shared" si="8"/>
        <v> - </v>
      </c>
      <c r="AE36" s="41"/>
    </row>
    <row r="37" spans="1:31" ht="12.75">
      <c r="A37" s="8">
        <v>16</v>
      </c>
      <c r="B37" s="59" t="s">
        <v>115</v>
      </c>
      <c r="C37" s="79"/>
      <c r="D37" s="80"/>
      <c r="E37" s="80"/>
      <c r="F37" s="81"/>
      <c r="G37" s="9"/>
      <c r="H37" s="61"/>
      <c r="I37" s="61"/>
      <c r="J37" s="61"/>
      <c r="K37" s="61"/>
      <c r="L37" s="48"/>
      <c r="M37" s="49"/>
      <c r="N37" s="48"/>
      <c r="O37" s="38"/>
      <c r="P37" s="38"/>
      <c r="Q37" s="38"/>
      <c r="R37" s="61"/>
      <c r="S37" s="61">
        <f>C37/150</f>
        <v>0</v>
      </c>
      <c r="T37" s="39"/>
      <c r="U37" s="40"/>
      <c r="V37" s="40"/>
      <c r="W37" s="40"/>
      <c r="X37" s="40"/>
      <c r="Y37" s="40"/>
      <c r="Z37" s="40"/>
      <c r="AA37" s="62">
        <f t="shared" si="9"/>
        <v>0</v>
      </c>
      <c r="AB37" s="63" t="str">
        <f t="shared" si="0"/>
        <v> - </v>
      </c>
      <c r="AC37" s="63" t="str">
        <f t="shared" si="1"/>
        <v> - </v>
      </c>
      <c r="AD37" s="64" t="str">
        <f t="shared" si="8"/>
        <v> - </v>
      </c>
      <c r="AE37" s="41"/>
    </row>
    <row r="38" spans="1:31" ht="12.75">
      <c r="A38" s="22" t="s">
        <v>83</v>
      </c>
      <c r="B38" s="23" t="s">
        <v>84</v>
      </c>
      <c r="C38" s="44" t="s">
        <v>13</v>
      </c>
      <c r="D38" s="45" t="s">
        <v>13</v>
      </c>
      <c r="E38" s="46"/>
      <c r="F38" s="46"/>
      <c r="G38" s="46"/>
      <c r="H38" s="45" t="s">
        <v>13</v>
      </c>
      <c r="I38" s="46"/>
      <c r="J38" s="46"/>
      <c r="K38" s="46"/>
      <c r="L38" s="46"/>
      <c r="M38" s="46"/>
      <c r="N38" s="46"/>
      <c r="O38" s="21"/>
      <c r="P38" s="21"/>
      <c r="Q38" s="21"/>
      <c r="R38" s="21"/>
      <c r="S38" s="4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.75">
      <c r="A39" s="24">
        <v>17</v>
      </c>
      <c r="B39" s="60">
        <f>+B9</f>
        <v>0</v>
      </c>
      <c r="C39" s="38"/>
      <c r="D39" s="37"/>
      <c r="E39" s="37"/>
      <c r="F39" s="37"/>
      <c r="G39" s="48">
        <v>62.32</v>
      </c>
      <c r="H39" s="42">
        <f>$H$19*G39</f>
        <v>0</v>
      </c>
      <c r="I39" s="42"/>
      <c r="J39" s="42"/>
      <c r="K39" s="42"/>
      <c r="L39" s="42"/>
      <c r="M39" s="42"/>
      <c r="N39" s="42"/>
      <c r="O39" s="50"/>
      <c r="P39" s="50"/>
      <c r="Q39" s="43"/>
      <c r="R39" s="42">
        <f aca="true" t="shared" si="10" ref="R39:R48">SUM(H39:Q39)</f>
        <v>0</v>
      </c>
      <c r="S39" s="42">
        <f>R39/24</f>
        <v>0</v>
      </c>
      <c r="T39" s="39"/>
      <c r="U39" s="40"/>
      <c r="V39" s="40"/>
      <c r="W39" s="40"/>
      <c r="X39" s="40"/>
      <c r="Y39" s="40"/>
      <c r="Z39" s="40"/>
      <c r="AA39" s="62">
        <f>IF(U39=1,0.25,0)+IF(V39=1,0.5,0)+IF(W39=1,0.5,0)+IF(X39=1,0.5,0)+IF(Y39=1,0.5,0)+IF(Z39=1,0.5,0)</f>
        <v>0</v>
      </c>
      <c r="AB39" s="2" t="str">
        <f>IF((T39-AA39)&gt;S39,(T39-AA39)-S39," - ")</f>
        <v> - </v>
      </c>
      <c r="AC39" s="63" t="str">
        <f aca="true" t="shared" si="11" ref="AC39:AC48">IF((T39-AA39)&lt;S39,S39-(T39-AA39)," - ")</f>
        <v> - </v>
      </c>
      <c r="AD39" s="64" t="str">
        <f t="shared" si="8"/>
        <v> - </v>
      </c>
      <c r="AE39" s="41"/>
    </row>
    <row r="40" spans="1:31" ht="12.75">
      <c r="A40" s="8">
        <v>18</v>
      </c>
      <c r="B40" s="60">
        <f>+B10</f>
        <v>0</v>
      </c>
      <c r="C40" s="38"/>
      <c r="D40" s="38"/>
      <c r="E40" s="38"/>
      <c r="F40" s="38"/>
      <c r="G40" s="48">
        <v>62.32</v>
      </c>
      <c r="H40" s="50"/>
      <c r="I40" s="50">
        <f>I19*G40</f>
        <v>0</v>
      </c>
      <c r="J40" s="50"/>
      <c r="K40" s="50"/>
      <c r="L40" s="50"/>
      <c r="M40" s="50"/>
      <c r="N40" s="50"/>
      <c r="O40" s="50"/>
      <c r="P40" s="50"/>
      <c r="Q40" s="43"/>
      <c r="R40" s="42">
        <f t="shared" si="10"/>
        <v>0</v>
      </c>
      <c r="S40" s="42">
        <f>R40/24</f>
        <v>0</v>
      </c>
      <c r="T40" s="39"/>
      <c r="U40" s="40"/>
      <c r="V40" s="40"/>
      <c r="W40" s="40"/>
      <c r="X40" s="40"/>
      <c r="Y40" s="40"/>
      <c r="Z40" s="40"/>
      <c r="AA40" s="62">
        <f>IF(U40=1,0.25,0)+IF(V40=1,0.5,0)+IF(W40=1,0.5,0)+IF(X40=1,0.5,0)+IF(Y40=1,0.5,0)+IF(Z40=1,0.5,0)</f>
        <v>0</v>
      </c>
      <c r="AB40" s="2" t="str">
        <f>IF((T40-AA40)&gt;S40,(T40-AA40)-S40," - ")</f>
        <v> - </v>
      </c>
      <c r="AC40" s="63" t="str">
        <f t="shared" si="11"/>
        <v> - </v>
      </c>
      <c r="AD40" s="64" t="str">
        <f t="shared" si="8"/>
        <v> - </v>
      </c>
      <c r="AE40" s="41"/>
    </row>
    <row r="41" spans="1:31" ht="12.75">
      <c r="A41" s="8">
        <v>19</v>
      </c>
      <c r="B41" s="60">
        <f>+B11</f>
        <v>0</v>
      </c>
      <c r="C41" s="38"/>
      <c r="D41" s="38"/>
      <c r="E41" s="38"/>
      <c r="F41" s="38"/>
      <c r="G41" s="48">
        <v>62.32</v>
      </c>
      <c r="H41" s="50"/>
      <c r="I41" s="50"/>
      <c r="J41" s="51">
        <f>J19*G41</f>
        <v>0</v>
      </c>
      <c r="K41" s="50"/>
      <c r="L41" s="50"/>
      <c r="M41" s="50"/>
      <c r="N41" s="50"/>
      <c r="O41" s="50"/>
      <c r="P41" s="50"/>
      <c r="Q41" s="43"/>
      <c r="R41" s="42">
        <f t="shared" si="10"/>
        <v>0</v>
      </c>
      <c r="S41" s="42">
        <f>R41/24</f>
        <v>0</v>
      </c>
      <c r="T41" s="39"/>
      <c r="U41" s="40"/>
      <c r="V41" s="40"/>
      <c r="W41" s="40"/>
      <c r="X41" s="40"/>
      <c r="Y41" s="40"/>
      <c r="Z41" s="40"/>
      <c r="AA41" s="62">
        <f>IF(U41=1,0.25,0)+IF(V41=1,0.5,0)+IF(W41=1,0.5,0)+IF(X41=1,0.5,0)+IF(Y41=1,0.5,0)+IF(Z41=1,0.5,0)</f>
        <v>0</v>
      </c>
      <c r="AB41" s="2" t="str">
        <f>IF((T41-AA41)&gt;S41,(T41-AA41)-S41," - ")</f>
        <v> - </v>
      </c>
      <c r="AC41" s="63" t="str">
        <f t="shared" si="11"/>
        <v> - </v>
      </c>
      <c r="AD41" s="64" t="str">
        <f t="shared" si="8"/>
        <v> - </v>
      </c>
      <c r="AE41" s="41"/>
    </row>
    <row r="42" spans="1:31" ht="12.75">
      <c r="A42" s="8">
        <v>20</v>
      </c>
      <c r="B42" s="60">
        <f>+B12</f>
        <v>0</v>
      </c>
      <c r="C42" s="38"/>
      <c r="D42" s="38"/>
      <c r="E42" s="38"/>
      <c r="F42" s="38"/>
      <c r="G42" s="48">
        <v>62.32</v>
      </c>
      <c r="H42" s="50"/>
      <c r="I42" s="50"/>
      <c r="J42" s="50"/>
      <c r="K42" s="50">
        <f>K19*G42</f>
        <v>0</v>
      </c>
      <c r="L42" s="50"/>
      <c r="M42" s="50"/>
      <c r="N42" s="50"/>
      <c r="O42" s="50"/>
      <c r="P42" s="50"/>
      <c r="Q42" s="43"/>
      <c r="R42" s="42">
        <f t="shared" si="10"/>
        <v>0</v>
      </c>
      <c r="S42" s="42">
        <f>R42/24</f>
        <v>0</v>
      </c>
      <c r="T42" s="39"/>
      <c r="U42" s="40"/>
      <c r="V42" s="40"/>
      <c r="W42" s="40"/>
      <c r="X42" s="40"/>
      <c r="Y42" s="40"/>
      <c r="Z42" s="40"/>
      <c r="AA42" s="62">
        <f>IF(U42=1,0.25,0)+IF(V42=1,0.5,0)+IF(W42=1,0.5,0)+IF(X42=1,0.5,0)+IF(Y42=1,0.5,0)+IF(Z42=1,0.5,0)</f>
        <v>0</v>
      </c>
      <c r="AB42" s="2" t="str">
        <f>IF((T42-AA42)&gt;S42,(T42-AA42)-S42," - ")</f>
        <v> - </v>
      </c>
      <c r="AC42" s="63" t="str">
        <f t="shared" si="11"/>
        <v> - </v>
      </c>
      <c r="AD42" s="64" t="str">
        <f t="shared" si="8"/>
        <v> - </v>
      </c>
      <c r="AE42" s="41"/>
    </row>
    <row r="43" spans="1:31" ht="12.75">
      <c r="A43" s="8">
        <v>21</v>
      </c>
      <c r="B43" s="60" t="str">
        <f>+G9</f>
        <v> </v>
      </c>
      <c r="C43" s="38"/>
      <c r="D43" s="38"/>
      <c r="E43" s="38"/>
      <c r="F43" s="38"/>
      <c r="G43" s="48"/>
      <c r="H43" s="50"/>
      <c r="I43" s="50"/>
      <c r="J43" s="50"/>
      <c r="K43" s="50"/>
      <c r="L43" s="50">
        <f>L$19*$G43</f>
        <v>0</v>
      </c>
      <c r="M43" s="50"/>
      <c r="N43" s="50"/>
      <c r="O43" s="50"/>
      <c r="P43" s="50"/>
      <c r="Q43" s="43"/>
      <c r="R43" s="42">
        <f t="shared" si="10"/>
        <v>0</v>
      </c>
      <c r="S43" s="43"/>
      <c r="T43" s="38"/>
      <c r="U43" s="38"/>
      <c r="V43" s="38"/>
      <c r="W43" s="38"/>
      <c r="X43" s="38"/>
      <c r="Y43" s="38"/>
      <c r="Z43" s="38"/>
      <c r="AA43" s="43"/>
      <c r="AB43" s="43"/>
      <c r="AC43" s="63" t="str">
        <f t="shared" si="11"/>
        <v> - </v>
      </c>
      <c r="AD43" s="64" t="str">
        <f t="shared" si="8"/>
        <v> - </v>
      </c>
      <c r="AE43" s="38"/>
    </row>
    <row r="44" spans="1:31" ht="12.75">
      <c r="A44" s="8">
        <f>A43+1</f>
        <v>22</v>
      </c>
      <c r="B44" s="60" t="str">
        <f>+G10</f>
        <v> </v>
      </c>
      <c r="C44" s="38"/>
      <c r="D44" s="38"/>
      <c r="E44" s="38"/>
      <c r="F44" s="38"/>
      <c r="G44" s="48"/>
      <c r="H44" s="50"/>
      <c r="I44" s="50"/>
      <c r="J44" s="50"/>
      <c r="K44" s="50"/>
      <c r="L44" s="50"/>
      <c r="M44" s="50">
        <f>M$19*$G44</f>
        <v>0</v>
      </c>
      <c r="N44" s="50"/>
      <c r="O44" s="50"/>
      <c r="P44" s="50"/>
      <c r="Q44" s="43"/>
      <c r="R44" s="42">
        <f t="shared" si="10"/>
        <v>0</v>
      </c>
      <c r="S44" s="43"/>
      <c r="T44" s="38"/>
      <c r="U44" s="38"/>
      <c r="V44" s="38"/>
      <c r="W44" s="38"/>
      <c r="X44" s="38"/>
      <c r="Y44" s="38"/>
      <c r="Z44" s="38"/>
      <c r="AA44" s="43"/>
      <c r="AB44" s="43"/>
      <c r="AC44" s="63" t="str">
        <f t="shared" si="11"/>
        <v> - </v>
      </c>
      <c r="AD44" s="64" t="str">
        <f t="shared" si="8"/>
        <v> - </v>
      </c>
      <c r="AE44" s="38"/>
    </row>
    <row r="45" spans="1:31" ht="12.75">
      <c r="A45" s="8">
        <f>A44+1</f>
        <v>23</v>
      </c>
      <c r="B45" s="60" t="str">
        <f>+G11</f>
        <v> </v>
      </c>
      <c r="C45" s="38"/>
      <c r="D45" s="38"/>
      <c r="E45" s="38"/>
      <c r="F45" s="38"/>
      <c r="G45" s="48"/>
      <c r="H45" s="50"/>
      <c r="I45" s="50"/>
      <c r="J45" s="50"/>
      <c r="K45" s="50"/>
      <c r="L45" s="50"/>
      <c r="M45" s="50"/>
      <c r="N45" s="50">
        <f>N$19*$G45</f>
        <v>0</v>
      </c>
      <c r="O45" s="50"/>
      <c r="P45" s="50"/>
      <c r="Q45" s="43"/>
      <c r="R45" s="42">
        <f t="shared" si="10"/>
        <v>0</v>
      </c>
      <c r="S45" s="43"/>
      <c r="T45" s="38"/>
      <c r="U45" s="38"/>
      <c r="V45" s="38"/>
      <c r="W45" s="38"/>
      <c r="X45" s="38"/>
      <c r="Y45" s="38"/>
      <c r="Z45" s="38"/>
      <c r="AA45" s="43"/>
      <c r="AB45" s="43"/>
      <c r="AC45" s="63" t="str">
        <f t="shared" si="11"/>
        <v> - </v>
      </c>
      <c r="AD45" s="64" t="str">
        <f t="shared" si="8"/>
        <v> - </v>
      </c>
      <c r="AE45" s="38"/>
    </row>
    <row r="46" spans="1:31" ht="12.75">
      <c r="A46" s="8">
        <f>A45+1</f>
        <v>24</v>
      </c>
      <c r="B46" s="60" t="str">
        <f>+G12</f>
        <v> </v>
      </c>
      <c r="C46" s="38"/>
      <c r="D46" s="38"/>
      <c r="E46" s="38"/>
      <c r="F46" s="38"/>
      <c r="G46" s="48"/>
      <c r="H46" s="50"/>
      <c r="I46" s="50"/>
      <c r="J46" s="50"/>
      <c r="K46" s="50"/>
      <c r="L46" s="50"/>
      <c r="M46" s="50"/>
      <c r="N46" s="50"/>
      <c r="O46" s="50">
        <f>O$19*$G46</f>
        <v>0</v>
      </c>
      <c r="P46" s="50"/>
      <c r="Q46" s="43"/>
      <c r="R46" s="42">
        <f t="shared" si="10"/>
        <v>0</v>
      </c>
      <c r="S46" s="43"/>
      <c r="T46" s="38"/>
      <c r="U46" s="38"/>
      <c r="V46" s="38"/>
      <c r="W46" s="38"/>
      <c r="X46" s="38"/>
      <c r="Y46" s="38"/>
      <c r="Z46" s="38"/>
      <c r="AA46" s="43"/>
      <c r="AB46" s="43"/>
      <c r="AC46" s="63" t="str">
        <f t="shared" si="11"/>
        <v> - </v>
      </c>
      <c r="AD46" s="64" t="str">
        <f t="shared" si="8"/>
        <v> - </v>
      </c>
      <c r="AE46" s="38"/>
    </row>
    <row r="47" spans="1:31" ht="12.75">
      <c r="A47" s="8">
        <f>A46+1</f>
        <v>25</v>
      </c>
      <c r="B47" s="60" t="str">
        <f>+N9</f>
        <v> </v>
      </c>
      <c r="C47" s="38"/>
      <c r="D47" s="38"/>
      <c r="E47" s="38"/>
      <c r="F47" s="38"/>
      <c r="G47" s="48"/>
      <c r="H47" s="50"/>
      <c r="I47" s="50"/>
      <c r="J47" s="50"/>
      <c r="K47" s="50"/>
      <c r="L47" s="50"/>
      <c r="M47" s="50"/>
      <c r="N47" s="50"/>
      <c r="O47" s="50"/>
      <c r="P47" s="50">
        <f>P$19*$G47</f>
        <v>0</v>
      </c>
      <c r="Q47" s="43"/>
      <c r="R47" s="42">
        <f t="shared" si="10"/>
        <v>0</v>
      </c>
      <c r="S47" s="43"/>
      <c r="T47" s="38"/>
      <c r="U47" s="38"/>
      <c r="V47" s="38"/>
      <c r="W47" s="38"/>
      <c r="X47" s="38"/>
      <c r="Y47" s="38"/>
      <c r="Z47" s="38"/>
      <c r="AA47" s="43"/>
      <c r="AB47" s="43"/>
      <c r="AC47" s="63" t="str">
        <f t="shared" si="11"/>
        <v> - </v>
      </c>
      <c r="AD47" s="64" t="str">
        <f t="shared" si="8"/>
        <v> - </v>
      </c>
      <c r="AE47" s="38"/>
    </row>
    <row r="48" spans="1:31" ht="12.75">
      <c r="A48" s="8">
        <f>A47+1</f>
        <v>26</v>
      </c>
      <c r="B48" s="60" t="str">
        <f>+N10</f>
        <v> </v>
      </c>
      <c r="C48" s="38"/>
      <c r="D48" s="38"/>
      <c r="E48" s="38"/>
      <c r="F48" s="38"/>
      <c r="G48" s="48"/>
      <c r="H48" s="50"/>
      <c r="I48" s="50"/>
      <c r="J48" s="50"/>
      <c r="K48" s="50"/>
      <c r="L48" s="50"/>
      <c r="M48" s="50"/>
      <c r="N48" s="50"/>
      <c r="O48" s="50"/>
      <c r="P48" s="51" t="s">
        <v>13</v>
      </c>
      <c r="Q48" s="50">
        <f>Q$19*$G48</f>
        <v>0</v>
      </c>
      <c r="R48" s="42">
        <f t="shared" si="10"/>
        <v>0</v>
      </c>
      <c r="S48" s="43"/>
      <c r="T48" s="38"/>
      <c r="U48" s="38"/>
      <c r="V48" s="38"/>
      <c r="W48" s="38"/>
      <c r="X48" s="38"/>
      <c r="Y48" s="38"/>
      <c r="Z48" s="38"/>
      <c r="AA48" s="43"/>
      <c r="AB48" s="43"/>
      <c r="AC48" s="63" t="str">
        <f t="shared" si="11"/>
        <v> - </v>
      </c>
      <c r="AD48" s="64" t="str">
        <f t="shared" si="8"/>
        <v> - </v>
      </c>
      <c r="AE48" s="38"/>
    </row>
  </sheetData>
  <sheetProtection/>
  <mergeCells count="39">
    <mergeCell ref="AD16:AD19"/>
    <mergeCell ref="AE16:AE19"/>
    <mergeCell ref="U17:AA17"/>
    <mergeCell ref="AB17:AB19"/>
    <mergeCell ref="AC17:AC19"/>
    <mergeCell ref="Z18:Z19"/>
    <mergeCell ref="AA18:AA19"/>
    <mergeCell ref="A1:R1"/>
    <mergeCell ref="A2:R2"/>
    <mergeCell ref="A3:R3"/>
    <mergeCell ref="G8:I8"/>
    <mergeCell ref="N8:P8"/>
    <mergeCell ref="G9:I9"/>
    <mergeCell ref="N9:P9"/>
    <mergeCell ref="U18:U19"/>
    <mergeCell ref="V18:V19"/>
    <mergeCell ref="G10:I10"/>
    <mergeCell ref="N10:P10"/>
    <mergeCell ref="G11:I11"/>
    <mergeCell ref="N11:P11"/>
    <mergeCell ref="G12:I12"/>
    <mergeCell ref="N12:P12"/>
    <mergeCell ref="G17:G19"/>
    <mergeCell ref="S17:S19"/>
    <mergeCell ref="T17:T19"/>
    <mergeCell ref="A16:A19"/>
    <mergeCell ref="B16:B19"/>
    <mergeCell ref="C16:G16"/>
    <mergeCell ref="H16:Q16"/>
    <mergeCell ref="R16:R19"/>
    <mergeCell ref="S16:AA16"/>
    <mergeCell ref="W18:W19"/>
    <mergeCell ref="X18:X19"/>
    <mergeCell ref="Y18:Y19"/>
    <mergeCell ref="C37:F37"/>
    <mergeCell ref="C17:C19"/>
    <mergeCell ref="D17:D19"/>
    <mergeCell ref="E17:E19"/>
    <mergeCell ref="F17:F1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T1" sqref="T1:AE16384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28" width="6.7109375" style="0" customWidth="1"/>
    <col min="29" max="29" width="9.28125" style="0" customWidth="1"/>
    <col min="30" max="30" width="10.00390625" style="0" customWidth="1"/>
    <col min="31" max="31" width="12.7109375" style="0" customWidth="1"/>
  </cols>
  <sheetData>
    <row r="1" spans="1:18" ht="1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3" ht="12.75">
      <c r="A4" s="3" t="s">
        <v>50</v>
      </c>
      <c r="C4" s="3" t="s">
        <v>121</v>
      </c>
    </row>
    <row r="5" spans="1:3" ht="12.75">
      <c r="A5" s="3" t="s">
        <v>11</v>
      </c>
      <c r="C5" t="s">
        <v>117</v>
      </c>
    </row>
    <row r="6" spans="1:3" ht="12.75">
      <c r="A6" s="3" t="s">
        <v>12</v>
      </c>
      <c r="C6" s="3" t="s">
        <v>116</v>
      </c>
    </row>
    <row r="8" spans="1:18" ht="12.75">
      <c r="A8" s="29"/>
      <c r="B8" s="30" t="s">
        <v>51</v>
      </c>
      <c r="C8" s="31" t="s">
        <v>52</v>
      </c>
      <c r="D8" s="31" t="s">
        <v>53</v>
      </c>
      <c r="E8" s="32"/>
      <c r="F8" s="29"/>
      <c r="G8" s="73" t="s">
        <v>51</v>
      </c>
      <c r="H8" s="73"/>
      <c r="I8" s="73"/>
      <c r="J8" s="31" t="s">
        <v>52</v>
      </c>
      <c r="K8" s="31" t="s">
        <v>53</v>
      </c>
      <c r="L8" s="32"/>
      <c r="M8" s="29"/>
      <c r="N8" s="73" t="s">
        <v>51</v>
      </c>
      <c r="O8" s="73"/>
      <c r="P8" s="73"/>
      <c r="Q8" s="31" t="s">
        <v>52</v>
      </c>
      <c r="R8" s="31" t="s">
        <v>53</v>
      </c>
    </row>
    <row r="9" spans="1:18" ht="12.75">
      <c r="A9" s="31">
        <v>1</v>
      </c>
      <c r="B9" s="52"/>
      <c r="C9" s="66"/>
      <c r="D9" s="66"/>
      <c r="E9" s="32"/>
      <c r="F9" s="31">
        <v>5</v>
      </c>
      <c r="G9" s="87" t="s">
        <v>13</v>
      </c>
      <c r="H9" s="87"/>
      <c r="I9" s="87"/>
      <c r="J9" s="52"/>
      <c r="K9" s="52"/>
      <c r="L9" s="32"/>
      <c r="M9" s="31">
        <v>9</v>
      </c>
      <c r="N9" s="87" t="s">
        <v>13</v>
      </c>
      <c r="O9" s="87"/>
      <c r="P9" s="87"/>
      <c r="Q9" s="52"/>
      <c r="R9" s="52"/>
    </row>
    <row r="10" spans="1:18" ht="12.75">
      <c r="A10" s="31">
        <v>2</v>
      </c>
      <c r="B10" s="52"/>
      <c r="C10" s="66"/>
      <c r="D10" s="66"/>
      <c r="E10" s="32"/>
      <c r="F10" s="31">
        <v>6</v>
      </c>
      <c r="G10" s="87" t="s">
        <v>13</v>
      </c>
      <c r="H10" s="87"/>
      <c r="I10" s="87"/>
      <c r="J10" s="52"/>
      <c r="K10" s="52"/>
      <c r="L10" s="32"/>
      <c r="M10" s="31">
        <v>10</v>
      </c>
      <c r="N10" s="87" t="s">
        <v>13</v>
      </c>
      <c r="O10" s="87"/>
      <c r="P10" s="87"/>
      <c r="Q10" s="52"/>
      <c r="R10" s="52"/>
    </row>
    <row r="11" spans="1:18" ht="12.75">
      <c r="A11" s="31">
        <v>3</v>
      </c>
      <c r="B11" s="52"/>
      <c r="C11" s="66"/>
      <c r="D11" s="66"/>
      <c r="E11" s="32"/>
      <c r="F11" s="31">
        <v>7</v>
      </c>
      <c r="G11" s="87" t="s">
        <v>13</v>
      </c>
      <c r="H11" s="87"/>
      <c r="I11" s="87"/>
      <c r="J11" s="52"/>
      <c r="K11" s="52"/>
      <c r="L11" s="32"/>
      <c r="M11" s="55"/>
      <c r="N11" s="88"/>
      <c r="O11" s="88"/>
      <c r="P11" s="88"/>
      <c r="Q11" s="56"/>
      <c r="R11" s="56"/>
    </row>
    <row r="12" spans="1:18" ht="12.75">
      <c r="A12" s="31">
        <v>4</v>
      </c>
      <c r="B12" s="52"/>
      <c r="C12" s="66"/>
      <c r="D12" s="66"/>
      <c r="E12" s="32"/>
      <c r="F12" s="31">
        <v>8</v>
      </c>
      <c r="G12" s="87" t="s">
        <v>13</v>
      </c>
      <c r="H12" s="87"/>
      <c r="I12" s="87"/>
      <c r="J12" s="52"/>
      <c r="K12" s="52"/>
      <c r="L12" s="32"/>
      <c r="M12" s="57"/>
      <c r="N12" s="89"/>
      <c r="O12" s="89"/>
      <c r="P12" s="89"/>
      <c r="Q12" s="58"/>
      <c r="R12" s="58"/>
    </row>
    <row r="13" spans="1:4" ht="12.75">
      <c r="A13" s="15"/>
      <c r="B13" s="16"/>
      <c r="C13" s="17"/>
      <c r="D13" s="17"/>
    </row>
    <row r="14" spans="1:4" ht="12.75">
      <c r="A14" s="15"/>
      <c r="B14" s="16"/>
      <c r="C14" s="17"/>
      <c r="D14" s="17"/>
    </row>
    <row r="15" spans="1:4" ht="12.75">
      <c r="A15" s="15"/>
      <c r="B15" s="16"/>
      <c r="C15" s="17"/>
      <c r="D15" s="17"/>
    </row>
    <row r="16" spans="1:31" ht="12.75" customHeight="1">
      <c r="A16" s="86" t="s">
        <v>0</v>
      </c>
      <c r="B16" s="86" t="s">
        <v>21</v>
      </c>
      <c r="C16" s="90" t="s">
        <v>61</v>
      </c>
      <c r="D16" s="91"/>
      <c r="E16" s="91"/>
      <c r="F16" s="91"/>
      <c r="G16" s="91"/>
      <c r="H16" s="90" t="s">
        <v>76</v>
      </c>
      <c r="I16" s="91"/>
      <c r="J16" s="91"/>
      <c r="K16" s="91"/>
      <c r="L16" s="91"/>
      <c r="M16" s="91"/>
      <c r="N16" s="91"/>
      <c r="O16" s="91"/>
      <c r="P16" s="91"/>
      <c r="Q16" s="91"/>
      <c r="R16" s="83" t="s">
        <v>77</v>
      </c>
      <c r="S16" s="82" t="s">
        <v>1</v>
      </c>
      <c r="T16" s="82"/>
      <c r="U16" s="82"/>
      <c r="V16" s="82"/>
      <c r="W16" s="82"/>
      <c r="X16" s="82"/>
      <c r="Y16" s="82"/>
      <c r="Z16" s="82"/>
      <c r="AA16" s="82"/>
      <c r="AB16" s="67" t="s">
        <v>2</v>
      </c>
      <c r="AC16" s="67" t="s">
        <v>3</v>
      </c>
      <c r="AD16" s="82" t="s">
        <v>2</v>
      </c>
      <c r="AE16" s="82" t="s">
        <v>3</v>
      </c>
    </row>
    <row r="17" spans="1:31" ht="12.75" customHeight="1">
      <c r="A17" s="86"/>
      <c r="B17" s="86"/>
      <c r="C17" s="86" t="s">
        <v>62</v>
      </c>
      <c r="D17" s="86" t="s">
        <v>63</v>
      </c>
      <c r="E17" s="86" t="s">
        <v>64</v>
      </c>
      <c r="F17" s="86" t="s">
        <v>65</v>
      </c>
      <c r="G17" s="86" t="s">
        <v>66</v>
      </c>
      <c r="H17" s="65" t="s">
        <v>60</v>
      </c>
      <c r="I17" s="65" t="s">
        <v>67</v>
      </c>
      <c r="J17" s="65" t="s">
        <v>68</v>
      </c>
      <c r="K17" s="65" t="s">
        <v>69</v>
      </c>
      <c r="L17" s="65" t="s">
        <v>70</v>
      </c>
      <c r="M17" s="65" t="s">
        <v>71</v>
      </c>
      <c r="N17" s="65" t="s">
        <v>72</v>
      </c>
      <c r="O17" s="65" t="s">
        <v>73</v>
      </c>
      <c r="P17" s="65" t="s">
        <v>74</v>
      </c>
      <c r="Q17" s="65" t="s">
        <v>75</v>
      </c>
      <c r="R17" s="84"/>
      <c r="S17" s="82" t="s">
        <v>114</v>
      </c>
      <c r="T17" s="82" t="s">
        <v>4</v>
      </c>
      <c r="U17" s="82" t="s">
        <v>16</v>
      </c>
      <c r="V17" s="82"/>
      <c r="W17" s="82"/>
      <c r="X17" s="82"/>
      <c r="Y17" s="82"/>
      <c r="Z17" s="82"/>
      <c r="AA17" s="82"/>
      <c r="AB17" s="82" t="s">
        <v>5</v>
      </c>
      <c r="AC17" s="82" t="s">
        <v>7</v>
      </c>
      <c r="AD17" s="82"/>
      <c r="AE17" s="82"/>
    </row>
    <row r="18" spans="1:31" ht="12.75" customHeight="1">
      <c r="A18" s="86"/>
      <c r="B18" s="86"/>
      <c r="C18" s="86"/>
      <c r="D18" s="86"/>
      <c r="E18" s="86"/>
      <c r="F18" s="86"/>
      <c r="G18" s="86"/>
      <c r="H18" s="34">
        <f>+C9</f>
        <v>0</v>
      </c>
      <c r="I18" s="34">
        <f>+C10</f>
        <v>0</v>
      </c>
      <c r="J18" s="34">
        <f>+C11</f>
        <v>0</v>
      </c>
      <c r="K18" s="34">
        <f>+C12</f>
        <v>0</v>
      </c>
      <c r="L18" s="34">
        <f>+J9</f>
        <v>0</v>
      </c>
      <c r="M18" s="34">
        <f>+J10</f>
        <v>0</v>
      </c>
      <c r="N18" s="34">
        <f>+J11</f>
        <v>0</v>
      </c>
      <c r="O18" s="34">
        <f>+J12</f>
        <v>0</v>
      </c>
      <c r="P18" s="34" t="str">
        <f>+N9</f>
        <v> </v>
      </c>
      <c r="Q18" s="34" t="str">
        <f>+N10</f>
        <v> </v>
      </c>
      <c r="R18" s="84"/>
      <c r="S18" s="82"/>
      <c r="T18" s="82"/>
      <c r="U18" s="82" t="s">
        <v>14</v>
      </c>
      <c r="V18" s="82" t="s">
        <v>15</v>
      </c>
      <c r="W18" s="82" t="s">
        <v>123</v>
      </c>
      <c r="X18" s="82" t="s">
        <v>124</v>
      </c>
      <c r="Y18" s="82" t="s">
        <v>18</v>
      </c>
      <c r="Z18" s="82" t="s">
        <v>17</v>
      </c>
      <c r="AA18" s="82" t="s">
        <v>20</v>
      </c>
      <c r="AB18" s="82"/>
      <c r="AC18" s="82" t="s">
        <v>6</v>
      </c>
      <c r="AD18" s="82"/>
      <c r="AE18" s="82"/>
    </row>
    <row r="19" spans="1:31" ht="12.75">
      <c r="A19" s="86"/>
      <c r="B19" s="86"/>
      <c r="C19" s="86"/>
      <c r="D19" s="86"/>
      <c r="E19" s="86"/>
      <c r="F19" s="86"/>
      <c r="G19" s="86"/>
      <c r="H19" s="34">
        <f>+D9</f>
        <v>0</v>
      </c>
      <c r="I19" s="34">
        <f>+D10</f>
        <v>0</v>
      </c>
      <c r="J19" s="34">
        <f>+D11</f>
        <v>0</v>
      </c>
      <c r="K19" s="34">
        <f>+D12</f>
        <v>0</v>
      </c>
      <c r="L19" s="34">
        <f>+K9</f>
        <v>0</v>
      </c>
      <c r="M19" s="34">
        <f>+K10</f>
        <v>0</v>
      </c>
      <c r="N19" s="34">
        <f>+K11</f>
        <v>0</v>
      </c>
      <c r="O19" s="34">
        <f>+K12</f>
        <v>0</v>
      </c>
      <c r="P19" s="34">
        <f>+R9</f>
        <v>0</v>
      </c>
      <c r="Q19" s="34">
        <f>+R10</f>
        <v>0</v>
      </c>
      <c r="R19" s="85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12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7">
        <v>11</v>
      </c>
      <c r="L20" s="27">
        <v>12</v>
      </c>
      <c r="M20" s="27">
        <v>13</v>
      </c>
      <c r="N20" s="27">
        <v>14</v>
      </c>
      <c r="O20" s="27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8">
        <v>24</v>
      </c>
      <c r="Y20" s="28">
        <v>25</v>
      </c>
      <c r="Z20" s="28">
        <v>26</v>
      </c>
      <c r="AA20" s="28">
        <v>27</v>
      </c>
      <c r="AB20" s="28">
        <v>28</v>
      </c>
      <c r="AC20" s="28">
        <v>29</v>
      </c>
      <c r="AD20" s="28">
        <v>30</v>
      </c>
      <c r="AE20" s="28">
        <v>31</v>
      </c>
    </row>
    <row r="21" spans="1:31" ht="15.75" customHeight="1">
      <c r="A21" s="22" t="s">
        <v>81</v>
      </c>
      <c r="B21" s="23" t="s">
        <v>82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8">
        <v>1</v>
      </c>
      <c r="B22" s="59" t="s">
        <v>34</v>
      </c>
      <c r="C22" s="35">
        <v>5.05</v>
      </c>
      <c r="D22" s="35">
        <v>5.05</v>
      </c>
      <c r="E22" s="35">
        <v>5.05</v>
      </c>
      <c r="F22" s="35">
        <v>5.05</v>
      </c>
      <c r="G22" s="9"/>
      <c r="H22" s="61">
        <f>$H$19*C22</f>
        <v>0</v>
      </c>
      <c r="I22" s="61">
        <f>$I$19*D22</f>
        <v>0</v>
      </c>
      <c r="J22" s="61">
        <f>$J$19*E22</f>
        <v>0</v>
      </c>
      <c r="K22" s="61">
        <f>$K$19*F22</f>
        <v>0</v>
      </c>
      <c r="L22" s="48"/>
      <c r="M22" s="48"/>
      <c r="N22" s="48"/>
      <c r="O22" s="48"/>
      <c r="P22" s="48"/>
      <c r="Q22" s="48"/>
      <c r="R22" s="61">
        <f>SUM(H22:Q22)</f>
        <v>0</v>
      </c>
      <c r="S22" s="61">
        <f>R22/24</f>
        <v>0</v>
      </c>
      <c r="T22" s="39"/>
      <c r="U22" s="40"/>
      <c r="V22" s="40"/>
      <c r="W22" s="40"/>
      <c r="X22" s="40"/>
      <c r="Y22" s="40"/>
      <c r="Z22" s="40"/>
      <c r="AA22" s="62">
        <f>IF(U22=1,0.25,0)+IF(V22=1,0.5,0)+IF(W22=1,0.5,0)+IF(X22=1,0.5,0)+IF(Y22=1,0.5,0)+IF(Z22=1,0.5,0)</f>
        <v>0</v>
      </c>
      <c r="AB22" s="63" t="str">
        <f aca="true" t="shared" si="0" ref="AB22:AB37">IF((T22-AA22)&gt;S22,(T22-AA22)-S22," - ")</f>
        <v> - </v>
      </c>
      <c r="AC22" s="63" t="str">
        <f aca="true" t="shared" si="1" ref="AC22:AC37">IF((T22-AA22)&lt;S22,S22-(T22-AA22)," - ")</f>
        <v> - </v>
      </c>
      <c r="AD22" s="64" t="str">
        <f>IF(AC22&gt;1,AC22," - ")</f>
        <v> - </v>
      </c>
      <c r="AE22" s="41"/>
    </row>
    <row r="23" spans="1:31" ht="12.75">
      <c r="A23" s="8">
        <v>2</v>
      </c>
      <c r="B23" s="59" t="s">
        <v>35</v>
      </c>
      <c r="C23" s="35">
        <v>5.05</v>
      </c>
      <c r="D23" s="35">
        <v>5.05</v>
      </c>
      <c r="E23" s="35">
        <v>5.05</v>
      </c>
      <c r="F23" s="35">
        <v>5.05</v>
      </c>
      <c r="G23" s="9"/>
      <c r="H23" s="61">
        <f aca="true" t="shared" si="2" ref="H23:H36">$H$19*C23</f>
        <v>0</v>
      </c>
      <c r="I23" s="61">
        <f aca="true" t="shared" si="3" ref="I23:I36">$I$19*D23</f>
        <v>0</v>
      </c>
      <c r="J23" s="61">
        <f aca="true" t="shared" si="4" ref="J23:J36">$J$19*E23</f>
        <v>0</v>
      </c>
      <c r="K23" s="61">
        <f aca="true" t="shared" si="5" ref="K23:K36">$K$19*F23</f>
        <v>0</v>
      </c>
      <c r="L23" s="48"/>
      <c r="M23" s="49"/>
      <c r="N23" s="48"/>
      <c r="O23" s="38"/>
      <c r="P23" s="38"/>
      <c r="Q23" s="38"/>
      <c r="R23" s="61">
        <f aca="true" t="shared" si="6" ref="R23:R36">SUM(H23:Q23)</f>
        <v>0</v>
      </c>
      <c r="S23" s="61">
        <f aca="true" t="shared" si="7" ref="S23:S36">R23/24</f>
        <v>0</v>
      </c>
      <c r="T23" s="39"/>
      <c r="U23" s="40"/>
      <c r="V23" s="40"/>
      <c r="W23" s="40"/>
      <c r="X23" s="40"/>
      <c r="Y23" s="40"/>
      <c r="Z23" s="40"/>
      <c r="AA23" s="62">
        <f>IF(U23=1,0.25,0)+IF(V23=1,0.5,0)+IF(W23=1,0.5,0)+IF(X23=1,0.5,0)+IF(Y23=1,0.5,0)+IF(Z23=1,0.5,0)</f>
        <v>0</v>
      </c>
      <c r="AB23" s="63" t="str">
        <f t="shared" si="0"/>
        <v> - </v>
      </c>
      <c r="AC23" s="63" t="str">
        <f t="shared" si="1"/>
        <v> - </v>
      </c>
      <c r="AD23" s="64" t="str">
        <f aca="true" t="shared" si="8" ref="AD23:AD48">IF(AC23&gt;1,AC23," - ")</f>
        <v> - </v>
      </c>
      <c r="AE23" s="41"/>
    </row>
    <row r="24" spans="1:31" ht="12.75">
      <c r="A24" s="8">
        <v>3</v>
      </c>
      <c r="B24" s="59" t="s">
        <v>36</v>
      </c>
      <c r="C24" s="35">
        <v>5.05</v>
      </c>
      <c r="D24" s="35">
        <v>5.05</v>
      </c>
      <c r="E24" s="35">
        <v>5.05</v>
      </c>
      <c r="F24" s="35">
        <v>5.05</v>
      </c>
      <c r="G24" s="9"/>
      <c r="H24" s="61">
        <f t="shared" si="2"/>
        <v>0</v>
      </c>
      <c r="I24" s="61">
        <f t="shared" si="3"/>
        <v>0</v>
      </c>
      <c r="J24" s="61">
        <f t="shared" si="4"/>
        <v>0</v>
      </c>
      <c r="K24" s="61">
        <f t="shared" si="5"/>
        <v>0</v>
      </c>
      <c r="L24" s="48"/>
      <c r="M24" s="49"/>
      <c r="N24" s="48"/>
      <c r="O24" s="38"/>
      <c r="P24" s="38"/>
      <c r="Q24" s="38"/>
      <c r="R24" s="61">
        <f t="shared" si="6"/>
        <v>0</v>
      </c>
      <c r="S24" s="61">
        <f t="shared" si="7"/>
        <v>0</v>
      </c>
      <c r="T24" s="39"/>
      <c r="U24" s="40"/>
      <c r="V24" s="40"/>
      <c r="W24" s="40"/>
      <c r="X24" s="40"/>
      <c r="Y24" s="40"/>
      <c r="Z24" s="40"/>
      <c r="AA24" s="62">
        <f aca="true" t="shared" si="9" ref="AA24:AA37">IF(U24=1,0.25,0)+IF(V24=1,0.5,0)+IF(W24=1,0.5,0)+IF(X24=1,0.5,0)+IF(Y24=1,0.5,0)+IF(Z24=1,0.5,0)</f>
        <v>0</v>
      </c>
      <c r="AB24" s="63" t="str">
        <f t="shared" si="0"/>
        <v> - </v>
      </c>
      <c r="AC24" s="63" t="str">
        <f t="shared" si="1"/>
        <v> - </v>
      </c>
      <c r="AD24" s="64" t="str">
        <f t="shared" si="8"/>
        <v> - </v>
      </c>
      <c r="AE24" s="41"/>
    </row>
    <row r="25" spans="1:31" ht="12.75">
      <c r="A25" s="8">
        <v>4</v>
      </c>
      <c r="B25" s="59" t="s">
        <v>37</v>
      </c>
      <c r="C25" s="35">
        <v>11.58</v>
      </c>
      <c r="D25" s="35">
        <v>11.58</v>
      </c>
      <c r="E25" s="35">
        <v>11.58</v>
      </c>
      <c r="F25" s="35">
        <v>11.58</v>
      </c>
      <c r="G25" s="9"/>
      <c r="H25" s="61">
        <f t="shared" si="2"/>
        <v>0</v>
      </c>
      <c r="I25" s="61">
        <f t="shared" si="3"/>
        <v>0</v>
      </c>
      <c r="J25" s="61">
        <f t="shared" si="4"/>
        <v>0</v>
      </c>
      <c r="K25" s="61">
        <f t="shared" si="5"/>
        <v>0</v>
      </c>
      <c r="L25" s="48"/>
      <c r="M25" s="49"/>
      <c r="N25" s="48"/>
      <c r="O25" s="38"/>
      <c r="P25" s="38"/>
      <c r="Q25" s="38"/>
      <c r="R25" s="61">
        <f t="shared" si="6"/>
        <v>0</v>
      </c>
      <c r="S25" s="61">
        <f t="shared" si="7"/>
        <v>0</v>
      </c>
      <c r="T25" s="39"/>
      <c r="U25" s="40"/>
      <c r="V25" s="40"/>
      <c r="W25" s="40"/>
      <c r="X25" s="40"/>
      <c r="Y25" s="40"/>
      <c r="Z25" s="40"/>
      <c r="AA25" s="62">
        <f t="shared" si="9"/>
        <v>0</v>
      </c>
      <c r="AB25" s="63" t="str">
        <f t="shared" si="0"/>
        <v> - </v>
      </c>
      <c r="AC25" s="63" t="str">
        <f t="shared" si="1"/>
        <v> - </v>
      </c>
      <c r="AD25" s="64" t="str">
        <f t="shared" si="8"/>
        <v> - </v>
      </c>
      <c r="AE25" s="41"/>
    </row>
    <row r="26" spans="1:31" ht="12.75">
      <c r="A26" s="8">
        <v>5</v>
      </c>
      <c r="B26" s="59" t="s">
        <v>38</v>
      </c>
      <c r="C26" s="35">
        <v>8.68</v>
      </c>
      <c r="D26" s="35">
        <v>10.61</v>
      </c>
      <c r="E26" s="35">
        <v>13.58</v>
      </c>
      <c r="F26" s="35">
        <v>13.58</v>
      </c>
      <c r="G26" s="9"/>
      <c r="H26" s="61">
        <f t="shared" si="2"/>
        <v>0</v>
      </c>
      <c r="I26" s="61">
        <f t="shared" si="3"/>
        <v>0</v>
      </c>
      <c r="J26" s="61">
        <f t="shared" si="4"/>
        <v>0</v>
      </c>
      <c r="K26" s="61">
        <f t="shared" si="5"/>
        <v>0</v>
      </c>
      <c r="L26" s="48"/>
      <c r="M26" s="49"/>
      <c r="N26" s="48"/>
      <c r="O26" s="38"/>
      <c r="P26" s="38"/>
      <c r="Q26" s="38"/>
      <c r="R26" s="61">
        <f t="shared" si="6"/>
        <v>0</v>
      </c>
      <c r="S26" s="61">
        <f t="shared" si="7"/>
        <v>0</v>
      </c>
      <c r="T26" s="39"/>
      <c r="U26" s="40"/>
      <c r="V26" s="40"/>
      <c r="W26" s="40"/>
      <c r="X26" s="40"/>
      <c r="Y26" s="40"/>
      <c r="Z26" s="40"/>
      <c r="AA26" s="62">
        <f t="shared" si="9"/>
        <v>0</v>
      </c>
      <c r="AB26" s="63" t="str">
        <f t="shared" si="0"/>
        <v> - </v>
      </c>
      <c r="AC26" s="63" t="str">
        <f t="shared" si="1"/>
        <v> - </v>
      </c>
      <c r="AD26" s="64" t="str">
        <f t="shared" si="8"/>
        <v> - </v>
      </c>
      <c r="AE26" s="41"/>
    </row>
    <row r="27" spans="1:31" ht="12.75">
      <c r="A27" s="8">
        <v>6</v>
      </c>
      <c r="B27" s="59" t="s">
        <v>39</v>
      </c>
      <c r="C27" s="35">
        <v>5.05</v>
      </c>
      <c r="D27" s="35">
        <v>5.05</v>
      </c>
      <c r="E27" s="35">
        <v>5.05</v>
      </c>
      <c r="F27" s="35">
        <v>5.05</v>
      </c>
      <c r="G27" s="9"/>
      <c r="H27" s="61">
        <f t="shared" si="2"/>
        <v>0</v>
      </c>
      <c r="I27" s="61">
        <f t="shared" si="3"/>
        <v>0</v>
      </c>
      <c r="J27" s="61">
        <f t="shared" si="4"/>
        <v>0</v>
      </c>
      <c r="K27" s="61">
        <f t="shared" si="5"/>
        <v>0</v>
      </c>
      <c r="L27" s="48"/>
      <c r="M27" s="49"/>
      <c r="N27" s="48"/>
      <c r="O27" s="38"/>
      <c r="P27" s="38"/>
      <c r="Q27" s="38"/>
      <c r="R27" s="61">
        <f t="shared" si="6"/>
        <v>0</v>
      </c>
      <c r="S27" s="61">
        <f t="shared" si="7"/>
        <v>0</v>
      </c>
      <c r="T27" s="39"/>
      <c r="U27" s="40"/>
      <c r="V27" s="40"/>
      <c r="W27" s="40"/>
      <c r="X27" s="40"/>
      <c r="Y27" s="40"/>
      <c r="Z27" s="40"/>
      <c r="AA27" s="62">
        <f t="shared" si="9"/>
        <v>0</v>
      </c>
      <c r="AB27" s="63" t="str">
        <f t="shared" si="0"/>
        <v> - </v>
      </c>
      <c r="AC27" s="63" t="str">
        <f t="shared" si="1"/>
        <v> - </v>
      </c>
      <c r="AD27" s="64" t="str">
        <f t="shared" si="8"/>
        <v> - </v>
      </c>
      <c r="AE27" s="41"/>
    </row>
    <row r="28" spans="1:31" ht="12.75">
      <c r="A28" s="8">
        <v>7</v>
      </c>
      <c r="B28" s="59" t="s">
        <v>41</v>
      </c>
      <c r="C28" s="36">
        <v>0</v>
      </c>
      <c r="D28" s="36">
        <v>0</v>
      </c>
      <c r="E28" s="36">
        <v>7.26</v>
      </c>
      <c r="F28" s="36">
        <v>5.05</v>
      </c>
      <c r="G28" s="9"/>
      <c r="H28" s="61">
        <f t="shared" si="2"/>
        <v>0</v>
      </c>
      <c r="I28" s="61">
        <f t="shared" si="3"/>
        <v>0</v>
      </c>
      <c r="J28" s="61">
        <f t="shared" si="4"/>
        <v>0</v>
      </c>
      <c r="K28" s="61">
        <f t="shared" si="5"/>
        <v>0</v>
      </c>
      <c r="L28" s="48"/>
      <c r="M28" s="49"/>
      <c r="N28" s="48"/>
      <c r="O28" s="38"/>
      <c r="P28" s="38"/>
      <c r="Q28" s="38"/>
      <c r="R28" s="61">
        <f t="shared" si="6"/>
        <v>0</v>
      </c>
      <c r="S28" s="61">
        <f t="shared" si="7"/>
        <v>0</v>
      </c>
      <c r="T28" s="39"/>
      <c r="U28" s="40"/>
      <c r="V28" s="40"/>
      <c r="W28" s="40"/>
      <c r="X28" s="40"/>
      <c r="Y28" s="40"/>
      <c r="Z28" s="40"/>
      <c r="AA28" s="62">
        <f t="shared" si="9"/>
        <v>0</v>
      </c>
      <c r="AB28" s="63" t="str">
        <f t="shared" si="0"/>
        <v> - </v>
      </c>
      <c r="AC28" s="63" t="str">
        <f t="shared" si="1"/>
        <v> - </v>
      </c>
      <c r="AD28" s="64" t="str">
        <f t="shared" si="8"/>
        <v> - </v>
      </c>
      <c r="AE28" s="41"/>
    </row>
    <row r="29" spans="1:31" ht="12.75">
      <c r="A29" s="8">
        <v>8</v>
      </c>
      <c r="B29" s="59" t="s">
        <v>42</v>
      </c>
      <c r="C29" s="35">
        <v>0</v>
      </c>
      <c r="D29" s="35">
        <v>0</v>
      </c>
      <c r="E29" s="35">
        <v>5.05</v>
      </c>
      <c r="F29" s="35">
        <v>5.05</v>
      </c>
      <c r="G29" s="9"/>
      <c r="H29" s="61">
        <f t="shared" si="2"/>
        <v>0</v>
      </c>
      <c r="I29" s="61">
        <f t="shared" si="3"/>
        <v>0</v>
      </c>
      <c r="J29" s="61">
        <f t="shared" si="4"/>
        <v>0</v>
      </c>
      <c r="K29" s="61">
        <f t="shared" si="5"/>
        <v>0</v>
      </c>
      <c r="L29" s="48"/>
      <c r="M29" s="49"/>
      <c r="N29" s="48"/>
      <c r="O29" s="38"/>
      <c r="P29" s="38"/>
      <c r="Q29" s="38"/>
      <c r="R29" s="61">
        <f t="shared" si="6"/>
        <v>0</v>
      </c>
      <c r="S29" s="61">
        <f t="shared" si="7"/>
        <v>0</v>
      </c>
      <c r="T29" s="39"/>
      <c r="U29" s="40"/>
      <c r="V29" s="40"/>
      <c r="W29" s="40"/>
      <c r="X29" s="40"/>
      <c r="Y29" s="40"/>
      <c r="Z29" s="40"/>
      <c r="AA29" s="62">
        <f t="shared" si="9"/>
        <v>0</v>
      </c>
      <c r="AB29" s="63" t="str">
        <f t="shared" si="0"/>
        <v> - </v>
      </c>
      <c r="AC29" s="63" t="str">
        <f t="shared" si="1"/>
        <v> - </v>
      </c>
      <c r="AD29" s="64" t="str">
        <f t="shared" si="8"/>
        <v> - </v>
      </c>
      <c r="AE29" s="41"/>
    </row>
    <row r="30" spans="1:31" ht="12.75">
      <c r="A30" s="8">
        <v>9</v>
      </c>
      <c r="B30" s="59" t="s">
        <v>43</v>
      </c>
      <c r="C30" s="35">
        <v>0</v>
      </c>
      <c r="D30" s="36">
        <v>0</v>
      </c>
      <c r="E30" s="36">
        <v>0</v>
      </c>
      <c r="F30" s="35">
        <v>5.05</v>
      </c>
      <c r="G30" s="9"/>
      <c r="H30" s="61">
        <f t="shared" si="2"/>
        <v>0</v>
      </c>
      <c r="I30" s="61">
        <f t="shared" si="3"/>
        <v>0</v>
      </c>
      <c r="J30" s="61">
        <f t="shared" si="4"/>
        <v>0</v>
      </c>
      <c r="K30" s="61">
        <f t="shared" si="5"/>
        <v>0</v>
      </c>
      <c r="L30" s="48"/>
      <c r="M30" s="49"/>
      <c r="N30" s="48"/>
      <c r="O30" s="38"/>
      <c r="P30" s="38"/>
      <c r="Q30" s="38"/>
      <c r="R30" s="61">
        <f t="shared" si="6"/>
        <v>0</v>
      </c>
      <c r="S30" s="61">
        <f t="shared" si="7"/>
        <v>0</v>
      </c>
      <c r="T30" s="39"/>
      <c r="U30" s="40"/>
      <c r="V30" s="40"/>
      <c r="W30" s="40"/>
      <c r="X30" s="40"/>
      <c r="Y30" s="40"/>
      <c r="Z30" s="40"/>
      <c r="AA30" s="62">
        <f t="shared" si="9"/>
        <v>0</v>
      </c>
      <c r="AB30" s="63" t="str">
        <f t="shared" si="0"/>
        <v> - </v>
      </c>
      <c r="AC30" s="63" t="str">
        <f t="shared" si="1"/>
        <v> - </v>
      </c>
      <c r="AD30" s="64" t="str">
        <f t="shared" si="8"/>
        <v> - </v>
      </c>
      <c r="AE30" s="41"/>
    </row>
    <row r="31" spans="1:31" ht="12.75">
      <c r="A31" s="8">
        <v>10</v>
      </c>
      <c r="B31" s="59" t="s">
        <v>40</v>
      </c>
      <c r="C31" s="35">
        <v>3.37</v>
      </c>
      <c r="D31" s="35">
        <v>3.37</v>
      </c>
      <c r="E31" s="35">
        <v>3.37</v>
      </c>
      <c r="F31" s="35">
        <v>3.37</v>
      </c>
      <c r="G31" s="9"/>
      <c r="H31" s="61">
        <f t="shared" si="2"/>
        <v>0</v>
      </c>
      <c r="I31" s="61">
        <f t="shared" si="3"/>
        <v>0</v>
      </c>
      <c r="J31" s="61">
        <f t="shared" si="4"/>
        <v>0</v>
      </c>
      <c r="K31" s="61">
        <f t="shared" si="5"/>
        <v>0</v>
      </c>
      <c r="L31" s="48"/>
      <c r="M31" s="49"/>
      <c r="N31" s="48"/>
      <c r="O31" s="38"/>
      <c r="P31" s="38"/>
      <c r="Q31" s="38"/>
      <c r="R31" s="61">
        <f t="shared" si="6"/>
        <v>0</v>
      </c>
      <c r="S31" s="61">
        <f t="shared" si="7"/>
        <v>0</v>
      </c>
      <c r="T31" s="39"/>
      <c r="U31" s="40"/>
      <c r="V31" s="40"/>
      <c r="W31" s="40"/>
      <c r="X31" s="40"/>
      <c r="Y31" s="40"/>
      <c r="Z31" s="40"/>
      <c r="AA31" s="62">
        <f t="shared" si="9"/>
        <v>0</v>
      </c>
      <c r="AB31" s="63" t="str">
        <f t="shared" si="0"/>
        <v> - </v>
      </c>
      <c r="AC31" s="63" t="str">
        <f t="shared" si="1"/>
        <v> - </v>
      </c>
      <c r="AD31" s="64" t="str">
        <f t="shared" si="8"/>
        <v> - </v>
      </c>
      <c r="AE31" s="41"/>
    </row>
    <row r="32" spans="1:31" ht="12.75">
      <c r="A32" s="8">
        <v>11</v>
      </c>
      <c r="B32" s="59" t="s">
        <v>44</v>
      </c>
      <c r="C32" s="35">
        <v>3.37</v>
      </c>
      <c r="D32" s="35">
        <v>3.37</v>
      </c>
      <c r="E32" s="35">
        <v>3.37</v>
      </c>
      <c r="F32" s="35">
        <v>3.37</v>
      </c>
      <c r="G32" s="9"/>
      <c r="H32" s="61">
        <f t="shared" si="2"/>
        <v>0</v>
      </c>
      <c r="I32" s="61">
        <f t="shared" si="3"/>
        <v>0</v>
      </c>
      <c r="J32" s="61">
        <f t="shared" si="4"/>
        <v>0</v>
      </c>
      <c r="K32" s="61">
        <f t="shared" si="5"/>
        <v>0</v>
      </c>
      <c r="L32" s="48"/>
      <c r="M32" s="49"/>
      <c r="N32" s="48"/>
      <c r="O32" s="38"/>
      <c r="P32" s="38"/>
      <c r="Q32" s="38"/>
      <c r="R32" s="61">
        <f t="shared" si="6"/>
        <v>0</v>
      </c>
      <c r="S32" s="61">
        <f t="shared" si="7"/>
        <v>0</v>
      </c>
      <c r="T32" s="39"/>
      <c r="U32" s="40"/>
      <c r="V32" s="40"/>
      <c r="W32" s="40"/>
      <c r="X32" s="40"/>
      <c r="Y32" s="40"/>
      <c r="Z32" s="40"/>
      <c r="AA32" s="62">
        <f t="shared" si="9"/>
        <v>0</v>
      </c>
      <c r="AB32" s="63" t="str">
        <f t="shared" si="0"/>
        <v> - </v>
      </c>
      <c r="AC32" s="63" t="str">
        <f t="shared" si="1"/>
        <v> - </v>
      </c>
      <c r="AD32" s="64" t="str">
        <f t="shared" si="8"/>
        <v> - </v>
      </c>
      <c r="AE32" s="41"/>
    </row>
    <row r="33" spans="1:31" ht="12.75">
      <c r="A33" s="8">
        <v>12</v>
      </c>
      <c r="B33" s="59" t="s">
        <v>45</v>
      </c>
      <c r="C33" s="35">
        <v>5.05</v>
      </c>
      <c r="D33" s="35">
        <v>5.05</v>
      </c>
      <c r="E33" s="35">
        <v>5.05</v>
      </c>
      <c r="F33" s="35">
        <v>5.05</v>
      </c>
      <c r="G33" s="9"/>
      <c r="H33" s="61">
        <f t="shared" si="2"/>
        <v>0</v>
      </c>
      <c r="I33" s="61">
        <f t="shared" si="3"/>
        <v>0</v>
      </c>
      <c r="J33" s="61">
        <f t="shared" si="4"/>
        <v>0</v>
      </c>
      <c r="K33" s="61">
        <f t="shared" si="5"/>
        <v>0</v>
      </c>
      <c r="L33" s="48"/>
      <c r="M33" s="49"/>
      <c r="N33" s="48"/>
      <c r="O33" s="38"/>
      <c r="P33" s="38"/>
      <c r="Q33" s="38"/>
      <c r="R33" s="61">
        <f t="shared" si="6"/>
        <v>0</v>
      </c>
      <c r="S33" s="61">
        <f t="shared" si="7"/>
        <v>0</v>
      </c>
      <c r="T33" s="39"/>
      <c r="U33" s="40"/>
      <c r="V33" s="40"/>
      <c r="W33" s="40"/>
      <c r="X33" s="40"/>
      <c r="Y33" s="40"/>
      <c r="Z33" s="40"/>
      <c r="AA33" s="62">
        <f t="shared" si="9"/>
        <v>0</v>
      </c>
      <c r="AB33" s="63" t="str">
        <f t="shared" si="0"/>
        <v> - </v>
      </c>
      <c r="AC33" s="63" t="str">
        <f t="shared" si="1"/>
        <v> - </v>
      </c>
      <c r="AD33" s="64" t="str">
        <f t="shared" si="8"/>
        <v> - </v>
      </c>
      <c r="AE33" s="41"/>
    </row>
    <row r="34" spans="1:31" ht="12.75">
      <c r="A34" s="8">
        <v>13</v>
      </c>
      <c r="B34" s="59" t="s">
        <v>46</v>
      </c>
      <c r="C34" s="35">
        <v>5.32</v>
      </c>
      <c r="D34" s="35">
        <v>5.32</v>
      </c>
      <c r="E34" s="35">
        <v>5.32</v>
      </c>
      <c r="F34" s="35">
        <v>5.32</v>
      </c>
      <c r="G34" s="9"/>
      <c r="H34" s="61">
        <f t="shared" si="2"/>
        <v>0</v>
      </c>
      <c r="I34" s="61">
        <f t="shared" si="3"/>
        <v>0</v>
      </c>
      <c r="J34" s="61">
        <f t="shared" si="4"/>
        <v>0</v>
      </c>
      <c r="K34" s="61">
        <f t="shared" si="5"/>
        <v>0</v>
      </c>
      <c r="L34" s="48"/>
      <c r="M34" s="49"/>
      <c r="N34" s="48"/>
      <c r="O34" s="38"/>
      <c r="P34" s="38"/>
      <c r="Q34" s="38"/>
      <c r="R34" s="61">
        <f t="shared" si="6"/>
        <v>0</v>
      </c>
      <c r="S34" s="61">
        <f t="shared" si="7"/>
        <v>0</v>
      </c>
      <c r="T34" s="39"/>
      <c r="U34" s="40"/>
      <c r="V34" s="40"/>
      <c r="W34" s="40"/>
      <c r="X34" s="40"/>
      <c r="Y34" s="40"/>
      <c r="Z34" s="40"/>
      <c r="AA34" s="62">
        <f t="shared" si="9"/>
        <v>0</v>
      </c>
      <c r="AB34" s="63" t="str">
        <f t="shared" si="0"/>
        <v> - </v>
      </c>
      <c r="AC34" s="63" t="str">
        <f t="shared" si="1"/>
        <v> - </v>
      </c>
      <c r="AD34" s="64" t="str">
        <f t="shared" si="8"/>
        <v> - </v>
      </c>
      <c r="AE34" s="41"/>
    </row>
    <row r="35" spans="1:31" ht="12.75">
      <c r="A35" s="8">
        <v>14</v>
      </c>
      <c r="B35" s="59" t="s">
        <v>47</v>
      </c>
      <c r="C35" s="35">
        <v>5.05</v>
      </c>
      <c r="D35" s="35">
        <v>5.05</v>
      </c>
      <c r="E35" s="35">
        <v>5.05</v>
      </c>
      <c r="F35" s="35">
        <v>5.05</v>
      </c>
      <c r="G35" s="9"/>
      <c r="H35" s="61">
        <f t="shared" si="2"/>
        <v>0</v>
      </c>
      <c r="I35" s="61">
        <f t="shared" si="3"/>
        <v>0</v>
      </c>
      <c r="J35" s="61">
        <f t="shared" si="4"/>
        <v>0</v>
      </c>
      <c r="K35" s="61">
        <f t="shared" si="5"/>
        <v>0</v>
      </c>
      <c r="L35" s="48"/>
      <c r="M35" s="49"/>
      <c r="N35" s="48"/>
      <c r="O35" s="38"/>
      <c r="P35" s="38"/>
      <c r="Q35" s="38"/>
      <c r="R35" s="61">
        <f t="shared" si="6"/>
        <v>0</v>
      </c>
      <c r="S35" s="61">
        <f t="shared" si="7"/>
        <v>0</v>
      </c>
      <c r="T35" s="39"/>
      <c r="U35" s="40"/>
      <c r="V35" s="40"/>
      <c r="W35" s="40"/>
      <c r="X35" s="40"/>
      <c r="Y35" s="40"/>
      <c r="Z35" s="40"/>
      <c r="AA35" s="62">
        <f t="shared" si="9"/>
        <v>0</v>
      </c>
      <c r="AB35" s="63" t="str">
        <f t="shared" si="0"/>
        <v> - </v>
      </c>
      <c r="AC35" s="63" t="str">
        <f t="shared" si="1"/>
        <v> - </v>
      </c>
      <c r="AD35" s="64" t="str">
        <f t="shared" si="8"/>
        <v> - </v>
      </c>
      <c r="AE35" s="41"/>
    </row>
    <row r="36" spans="1:31" ht="12.75">
      <c r="A36" s="8">
        <v>15</v>
      </c>
      <c r="B36" s="59" t="s">
        <v>48</v>
      </c>
      <c r="C36" s="35">
        <v>5.05</v>
      </c>
      <c r="D36" s="35">
        <v>5.05</v>
      </c>
      <c r="E36" s="35">
        <v>5.05</v>
      </c>
      <c r="F36" s="35">
        <v>5.05</v>
      </c>
      <c r="G36" s="9"/>
      <c r="H36" s="61">
        <f t="shared" si="2"/>
        <v>0</v>
      </c>
      <c r="I36" s="61">
        <f t="shared" si="3"/>
        <v>0</v>
      </c>
      <c r="J36" s="61">
        <f t="shared" si="4"/>
        <v>0</v>
      </c>
      <c r="K36" s="61">
        <f t="shared" si="5"/>
        <v>0</v>
      </c>
      <c r="L36" s="48"/>
      <c r="M36" s="49"/>
      <c r="N36" s="48"/>
      <c r="O36" s="38"/>
      <c r="P36" s="38"/>
      <c r="Q36" s="38"/>
      <c r="R36" s="61">
        <f t="shared" si="6"/>
        <v>0</v>
      </c>
      <c r="S36" s="61">
        <f t="shared" si="7"/>
        <v>0</v>
      </c>
      <c r="T36" s="39"/>
      <c r="U36" s="40"/>
      <c r="V36" s="40"/>
      <c r="W36" s="40"/>
      <c r="X36" s="40"/>
      <c r="Y36" s="40"/>
      <c r="Z36" s="40"/>
      <c r="AA36" s="62">
        <f t="shared" si="9"/>
        <v>0</v>
      </c>
      <c r="AB36" s="63" t="str">
        <f t="shared" si="0"/>
        <v> - </v>
      </c>
      <c r="AC36" s="63" t="str">
        <f t="shared" si="1"/>
        <v> - </v>
      </c>
      <c r="AD36" s="64" t="str">
        <f t="shared" si="8"/>
        <v> - </v>
      </c>
      <c r="AE36" s="41"/>
    </row>
    <row r="37" spans="1:31" ht="12.75">
      <c r="A37" s="8">
        <v>16</v>
      </c>
      <c r="B37" s="59" t="s">
        <v>115</v>
      </c>
      <c r="C37" s="79"/>
      <c r="D37" s="80"/>
      <c r="E37" s="80"/>
      <c r="F37" s="81"/>
      <c r="G37" s="9"/>
      <c r="H37" s="61"/>
      <c r="I37" s="61"/>
      <c r="J37" s="61"/>
      <c r="K37" s="61"/>
      <c r="L37" s="48"/>
      <c r="M37" s="49"/>
      <c r="N37" s="48"/>
      <c r="O37" s="38"/>
      <c r="P37" s="38"/>
      <c r="Q37" s="38"/>
      <c r="R37" s="61"/>
      <c r="S37" s="61">
        <f>C37/150</f>
        <v>0</v>
      </c>
      <c r="T37" s="39"/>
      <c r="U37" s="40"/>
      <c r="V37" s="40"/>
      <c r="W37" s="40"/>
      <c r="X37" s="40"/>
      <c r="Y37" s="40"/>
      <c r="Z37" s="40"/>
      <c r="AA37" s="62">
        <f t="shared" si="9"/>
        <v>0</v>
      </c>
      <c r="AB37" s="63" t="str">
        <f t="shared" si="0"/>
        <v> - </v>
      </c>
      <c r="AC37" s="63" t="str">
        <f t="shared" si="1"/>
        <v> - </v>
      </c>
      <c r="AD37" s="64" t="str">
        <f t="shared" si="8"/>
        <v> - </v>
      </c>
      <c r="AE37" s="41"/>
    </row>
    <row r="38" spans="1:31" ht="12.75">
      <c r="A38" s="22" t="s">
        <v>83</v>
      </c>
      <c r="B38" s="23" t="s">
        <v>84</v>
      </c>
      <c r="C38" s="44" t="s">
        <v>13</v>
      </c>
      <c r="D38" s="45" t="s">
        <v>13</v>
      </c>
      <c r="E38" s="46"/>
      <c r="F38" s="46"/>
      <c r="G38" s="46"/>
      <c r="H38" s="45" t="s">
        <v>13</v>
      </c>
      <c r="I38" s="46"/>
      <c r="J38" s="46"/>
      <c r="K38" s="46"/>
      <c r="L38" s="46"/>
      <c r="M38" s="46"/>
      <c r="N38" s="46"/>
      <c r="O38" s="21"/>
      <c r="P38" s="21"/>
      <c r="Q38" s="21"/>
      <c r="R38" s="21"/>
      <c r="S38" s="4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.75">
      <c r="A39" s="24">
        <v>17</v>
      </c>
      <c r="B39" s="60">
        <f>+B9</f>
        <v>0</v>
      </c>
      <c r="C39" s="38"/>
      <c r="D39" s="37"/>
      <c r="E39" s="37"/>
      <c r="F39" s="37"/>
      <c r="G39" s="48">
        <v>62.32</v>
      </c>
      <c r="H39" s="42">
        <f>$H$19*G39</f>
        <v>0</v>
      </c>
      <c r="I39" s="42"/>
      <c r="J39" s="42"/>
      <c r="K39" s="42"/>
      <c r="L39" s="42"/>
      <c r="M39" s="42"/>
      <c r="N39" s="42"/>
      <c r="O39" s="50"/>
      <c r="P39" s="50"/>
      <c r="Q39" s="43"/>
      <c r="R39" s="42">
        <f aca="true" t="shared" si="10" ref="R39:R48">SUM(H39:Q39)</f>
        <v>0</v>
      </c>
      <c r="S39" s="42">
        <f>R39/24</f>
        <v>0</v>
      </c>
      <c r="T39" s="39"/>
      <c r="U39" s="40"/>
      <c r="V39" s="40"/>
      <c r="W39" s="40"/>
      <c r="X39" s="40"/>
      <c r="Y39" s="40"/>
      <c r="Z39" s="40"/>
      <c r="AA39" s="62">
        <f>IF(U39=1,0.25,0)+IF(V39=1,0.5,0)+IF(W39=1,0.5,0)+IF(X39=1,0.5,0)+IF(Y39=1,0.5,0)+IF(Z39=1,0.5,0)</f>
        <v>0</v>
      </c>
      <c r="AB39" s="2" t="str">
        <f>IF((T39-AA39)&gt;S39,(T39-AA39)-S39," - ")</f>
        <v> - </v>
      </c>
      <c r="AC39" s="63" t="str">
        <f aca="true" t="shared" si="11" ref="AC39:AC48">IF((T39-AA39)&lt;S39,S39-(T39-AA39)," - ")</f>
        <v> - </v>
      </c>
      <c r="AD39" s="64" t="str">
        <f t="shared" si="8"/>
        <v> - </v>
      </c>
      <c r="AE39" s="41"/>
    </row>
    <row r="40" spans="1:31" ht="12.75">
      <c r="A40" s="8">
        <v>18</v>
      </c>
      <c r="B40" s="60">
        <f>+B10</f>
        <v>0</v>
      </c>
      <c r="C40" s="38"/>
      <c r="D40" s="38"/>
      <c r="E40" s="38"/>
      <c r="F40" s="38"/>
      <c r="G40" s="48">
        <v>62.32</v>
      </c>
      <c r="H40" s="50"/>
      <c r="I40" s="50">
        <f>I19*G40</f>
        <v>0</v>
      </c>
      <c r="J40" s="50"/>
      <c r="K40" s="50"/>
      <c r="L40" s="50"/>
      <c r="M40" s="50"/>
      <c r="N40" s="50"/>
      <c r="O40" s="50"/>
      <c r="P40" s="50"/>
      <c r="Q40" s="43"/>
      <c r="R40" s="42">
        <f t="shared" si="10"/>
        <v>0</v>
      </c>
      <c r="S40" s="42">
        <f>R40/24</f>
        <v>0</v>
      </c>
      <c r="T40" s="39"/>
      <c r="U40" s="40"/>
      <c r="V40" s="40"/>
      <c r="W40" s="40"/>
      <c r="X40" s="40"/>
      <c r="Y40" s="40"/>
      <c r="Z40" s="40"/>
      <c r="AA40" s="62">
        <f>IF(U40=1,0.25,0)+IF(V40=1,0.5,0)+IF(W40=1,0.5,0)+IF(X40=1,0.5,0)+IF(Y40=1,0.5,0)+IF(Z40=1,0.5,0)</f>
        <v>0</v>
      </c>
      <c r="AB40" s="2" t="str">
        <f>IF((T40-AA40)&gt;S40,(T40-AA40)-S40," - ")</f>
        <v> - </v>
      </c>
      <c r="AC40" s="63" t="str">
        <f t="shared" si="11"/>
        <v> - </v>
      </c>
      <c r="AD40" s="64" t="str">
        <f t="shared" si="8"/>
        <v> - </v>
      </c>
      <c r="AE40" s="41"/>
    </row>
    <row r="41" spans="1:31" ht="12.75">
      <c r="A41" s="8">
        <v>19</v>
      </c>
      <c r="B41" s="60">
        <f>+B11</f>
        <v>0</v>
      </c>
      <c r="C41" s="38"/>
      <c r="D41" s="38"/>
      <c r="E41" s="38"/>
      <c r="F41" s="38"/>
      <c r="G41" s="48">
        <v>62.32</v>
      </c>
      <c r="H41" s="50"/>
      <c r="I41" s="50"/>
      <c r="J41" s="51">
        <f>J19*G41</f>
        <v>0</v>
      </c>
      <c r="K41" s="50"/>
      <c r="L41" s="50"/>
      <c r="M41" s="50"/>
      <c r="N41" s="50"/>
      <c r="O41" s="50"/>
      <c r="P41" s="50"/>
      <c r="Q41" s="43"/>
      <c r="R41" s="42">
        <f t="shared" si="10"/>
        <v>0</v>
      </c>
      <c r="S41" s="42">
        <f>R41/24</f>
        <v>0</v>
      </c>
      <c r="T41" s="39"/>
      <c r="U41" s="40"/>
      <c r="V41" s="40"/>
      <c r="W41" s="40"/>
      <c r="X41" s="40"/>
      <c r="Y41" s="40"/>
      <c r="Z41" s="40"/>
      <c r="AA41" s="62">
        <f>IF(U41=1,0.25,0)+IF(V41=1,0.5,0)+IF(W41=1,0.5,0)+IF(X41=1,0.5,0)+IF(Y41=1,0.5,0)+IF(Z41=1,0.5,0)</f>
        <v>0</v>
      </c>
      <c r="AB41" s="2" t="str">
        <f>IF((T41-AA41)&gt;S41,(T41-AA41)-S41," - ")</f>
        <v> - </v>
      </c>
      <c r="AC41" s="63" t="str">
        <f t="shared" si="11"/>
        <v> - </v>
      </c>
      <c r="AD41" s="64" t="str">
        <f t="shared" si="8"/>
        <v> - </v>
      </c>
      <c r="AE41" s="41"/>
    </row>
    <row r="42" spans="1:31" ht="12.75">
      <c r="A42" s="8">
        <v>20</v>
      </c>
      <c r="B42" s="60">
        <f>+B12</f>
        <v>0</v>
      </c>
      <c r="C42" s="38"/>
      <c r="D42" s="38"/>
      <c r="E42" s="38"/>
      <c r="F42" s="38"/>
      <c r="G42" s="48">
        <v>62.32</v>
      </c>
      <c r="H42" s="50"/>
      <c r="I42" s="50"/>
      <c r="J42" s="50"/>
      <c r="K42" s="50">
        <f>K19*G42</f>
        <v>0</v>
      </c>
      <c r="L42" s="50"/>
      <c r="M42" s="50"/>
      <c r="N42" s="50"/>
      <c r="O42" s="50"/>
      <c r="P42" s="50"/>
      <c r="Q42" s="43"/>
      <c r="R42" s="42">
        <f t="shared" si="10"/>
        <v>0</v>
      </c>
      <c r="S42" s="42">
        <f>R42/24</f>
        <v>0</v>
      </c>
      <c r="T42" s="39"/>
      <c r="U42" s="40"/>
      <c r="V42" s="40"/>
      <c r="W42" s="40"/>
      <c r="X42" s="40"/>
      <c r="Y42" s="40"/>
      <c r="Z42" s="40"/>
      <c r="AA42" s="62">
        <f>IF(U42=1,0.25,0)+IF(V42=1,0.5,0)+IF(W42=1,0.5,0)+IF(X42=1,0.5,0)+IF(Y42=1,0.5,0)+IF(Z42=1,0.5,0)</f>
        <v>0</v>
      </c>
      <c r="AB42" s="2" t="str">
        <f>IF((T42-AA42)&gt;S42,(T42-AA42)-S42," - ")</f>
        <v> - </v>
      </c>
      <c r="AC42" s="63" t="str">
        <f t="shared" si="11"/>
        <v> - </v>
      </c>
      <c r="AD42" s="64" t="str">
        <f t="shared" si="8"/>
        <v> - </v>
      </c>
      <c r="AE42" s="41"/>
    </row>
    <row r="43" spans="1:31" ht="12.75">
      <c r="A43" s="8">
        <v>21</v>
      </c>
      <c r="B43" s="60" t="str">
        <f>+G9</f>
        <v> </v>
      </c>
      <c r="C43" s="38"/>
      <c r="D43" s="38"/>
      <c r="E43" s="38"/>
      <c r="F43" s="38"/>
      <c r="G43" s="48"/>
      <c r="H43" s="50"/>
      <c r="I43" s="50"/>
      <c r="J43" s="50"/>
      <c r="K43" s="50"/>
      <c r="L43" s="50">
        <f>L$19*$G43</f>
        <v>0</v>
      </c>
      <c r="M43" s="50"/>
      <c r="N43" s="50"/>
      <c r="O43" s="50"/>
      <c r="P43" s="50"/>
      <c r="Q43" s="43"/>
      <c r="R43" s="42">
        <f t="shared" si="10"/>
        <v>0</v>
      </c>
      <c r="S43" s="43"/>
      <c r="T43" s="38"/>
      <c r="U43" s="38"/>
      <c r="V43" s="38"/>
      <c r="W43" s="38"/>
      <c r="X43" s="38"/>
      <c r="Y43" s="38"/>
      <c r="Z43" s="38"/>
      <c r="AA43" s="43"/>
      <c r="AB43" s="43"/>
      <c r="AC43" s="63" t="str">
        <f t="shared" si="11"/>
        <v> - </v>
      </c>
      <c r="AD43" s="64" t="str">
        <f t="shared" si="8"/>
        <v> - </v>
      </c>
      <c r="AE43" s="38"/>
    </row>
    <row r="44" spans="1:31" ht="12.75">
      <c r="A44" s="8">
        <f>A43+1</f>
        <v>22</v>
      </c>
      <c r="B44" s="60" t="str">
        <f>+G10</f>
        <v> </v>
      </c>
      <c r="C44" s="38"/>
      <c r="D44" s="38"/>
      <c r="E44" s="38"/>
      <c r="F44" s="38"/>
      <c r="G44" s="48"/>
      <c r="H44" s="50"/>
      <c r="I44" s="50"/>
      <c r="J44" s="50"/>
      <c r="K44" s="50"/>
      <c r="L44" s="50"/>
      <c r="M44" s="50">
        <f>M$19*$G44</f>
        <v>0</v>
      </c>
      <c r="N44" s="50"/>
      <c r="O44" s="50"/>
      <c r="P44" s="50"/>
      <c r="Q44" s="43"/>
      <c r="R44" s="42">
        <f t="shared" si="10"/>
        <v>0</v>
      </c>
      <c r="S44" s="43"/>
      <c r="T44" s="38"/>
      <c r="U44" s="38"/>
      <c r="V44" s="38"/>
      <c r="W44" s="38"/>
      <c r="X44" s="38"/>
      <c r="Y44" s="38"/>
      <c r="Z44" s="38"/>
      <c r="AA44" s="43"/>
      <c r="AB44" s="43"/>
      <c r="AC44" s="63" t="str">
        <f t="shared" si="11"/>
        <v> - </v>
      </c>
      <c r="AD44" s="64" t="str">
        <f t="shared" si="8"/>
        <v> - </v>
      </c>
      <c r="AE44" s="38"/>
    </row>
    <row r="45" spans="1:31" ht="12.75">
      <c r="A45" s="8">
        <f>A44+1</f>
        <v>23</v>
      </c>
      <c r="B45" s="60" t="str">
        <f>+G11</f>
        <v> </v>
      </c>
      <c r="C45" s="38"/>
      <c r="D45" s="38"/>
      <c r="E45" s="38"/>
      <c r="F45" s="38"/>
      <c r="G45" s="48"/>
      <c r="H45" s="50"/>
      <c r="I45" s="50"/>
      <c r="J45" s="50"/>
      <c r="K45" s="50"/>
      <c r="L45" s="50"/>
      <c r="M45" s="50"/>
      <c r="N45" s="50">
        <f>N$19*$G45</f>
        <v>0</v>
      </c>
      <c r="O45" s="50"/>
      <c r="P45" s="50"/>
      <c r="Q45" s="43"/>
      <c r="R45" s="42">
        <f t="shared" si="10"/>
        <v>0</v>
      </c>
      <c r="S45" s="43"/>
      <c r="T45" s="38"/>
      <c r="U45" s="38"/>
      <c r="V45" s="38"/>
      <c r="W45" s="38"/>
      <c r="X45" s="38"/>
      <c r="Y45" s="38"/>
      <c r="Z45" s="38"/>
      <c r="AA45" s="43"/>
      <c r="AB45" s="43"/>
      <c r="AC45" s="63" t="str">
        <f t="shared" si="11"/>
        <v> - </v>
      </c>
      <c r="AD45" s="64" t="str">
        <f t="shared" si="8"/>
        <v> - </v>
      </c>
      <c r="AE45" s="38"/>
    </row>
    <row r="46" spans="1:31" ht="12.75">
      <c r="A46" s="8">
        <f>A45+1</f>
        <v>24</v>
      </c>
      <c r="B46" s="60" t="str">
        <f>+G12</f>
        <v> </v>
      </c>
      <c r="C46" s="38"/>
      <c r="D46" s="38"/>
      <c r="E46" s="38"/>
      <c r="F46" s="38"/>
      <c r="G46" s="48"/>
      <c r="H46" s="50"/>
      <c r="I46" s="50"/>
      <c r="J46" s="50"/>
      <c r="K46" s="50"/>
      <c r="L46" s="50"/>
      <c r="M46" s="50"/>
      <c r="N46" s="50"/>
      <c r="O46" s="50">
        <f>O$19*$G46</f>
        <v>0</v>
      </c>
      <c r="P46" s="50"/>
      <c r="Q46" s="43"/>
      <c r="R46" s="42">
        <f t="shared" si="10"/>
        <v>0</v>
      </c>
      <c r="S46" s="43"/>
      <c r="T46" s="38"/>
      <c r="U46" s="38"/>
      <c r="V46" s="38"/>
      <c r="W46" s="38"/>
      <c r="X46" s="38"/>
      <c r="Y46" s="38"/>
      <c r="Z46" s="38"/>
      <c r="AA46" s="43"/>
      <c r="AB46" s="43"/>
      <c r="AC46" s="63" t="str">
        <f t="shared" si="11"/>
        <v> - </v>
      </c>
      <c r="AD46" s="64" t="str">
        <f t="shared" si="8"/>
        <v> - </v>
      </c>
      <c r="AE46" s="38"/>
    </row>
    <row r="47" spans="1:31" ht="12.75">
      <c r="A47" s="8">
        <f>A46+1</f>
        <v>25</v>
      </c>
      <c r="B47" s="60" t="str">
        <f>+N9</f>
        <v> </v>
      </c>
      <c r="C47" s="38"/>
      <c r="D47" s="38"/>
      <c r="E47" s="38"/>
      <c r="F47" s="38"/>
      <c r="G47" s="48"/>
      <c r="H47" s="50"/>
      <c r="I47" s="50"/>
      <c r="J47" s="50"/>
      <c r="K47" s="50"/>
      <c r="L47" s="50"/>
      <c r="M47" s="50"/>
      <c r="N47" s="50"/>
      <c r="O47" s="50"/>
      <c r="P47" s="50">
        <f>P$19*$G47</f>
        <v>0</v>
      </c>
      <c r="Q47" s="43"/>
      <c r="R47" s="42">
        <f t="shared" si="10"/>
        <v>0</v>
      </c>
      <c r="S47" s="43"/>
      <c r="T47" s="38"/>
      <c r="U47" s="38"/>
      <c r="V47" s="38"/>
      <c r="W47" s="38"/>
      <c r="X47" s="38"/>
      <c r="Y47" s="38"/>
      <c r="Z47" s="38"/>
      <c r="AA47" s="43"/>
      <c r="AB47" s="43"/>
      <c r="AC47" s="63" t="str">
        <f t="shared" si="11"/>
        <v> - </v>
      </c>
      <c r="AD47" s="64" t="str">
        <f t="shared" si="8"/>
        <v> - </v>
      </c>
      <c r="AE47" s="38"/>
    </row>
    <row r="48" spans="1:31" ht="12.75">
      <c r="A48" s="8">
        <f>A47+1</f>
        <v>26</v>
      </c>
      <c r="B48" s="60" t="str">
        <f>+N10</f>
        <v> </v>
      </c>
      <c r="C48" s="38"/>
      <c r="D48" s="38"/>
      <c r="E48" s="38"/>
      <c r="F48" s="38"/>
      <c r="G48" s="48"/>
      <c r="H48" s="50"/>
      <c r="I48" s="50"/>
      <c r="J48" s="50"/>
      <c r="K48" s="50"/>
      <c r="L48" s="50"/>
      <c r="M48" s="50"/>
      <c r="N48" s="50"/>
      <c r="O48" s="50"/>
      <c r="P48" s="51" t="s">
        <v>13</v>
      </c>
      <c r="Q48" s="50">
        <f>Q$19*$G48</f>
        <v>0</v>
      </c>
      <c r="R48" s="42">
        <f t="shared" si="10"/>
        <v>0</v>
      </c>
      <c r="S48" s="43"/>
      <c r="T48" s="38"/>
      <c r="U48" s="38"/>
      <c r="V48" s="38"/>
      <c r="W48" s="38"/>
      <c r="X48" s="38"/>
      <c r="Y48" s="38"/>
      <c r="Z48" s="38"/>
      <c r="AA48" s="43"/>
      <c r="AB48" s="43"/>
      <c r="AC48" s="63" t="str">
        <f t="shared" si="11"/>
        <v> - </v>
      </c>
      <c r="AD48" s="64" t="str">
        <f t="shared" si="8"/>
        <v> - </v>
      </c>
      <c r="AE48" s="38"/>
    </row>
  </sheetData>
  <sheetProtection/>
  <mergeCells count="39">
    <mergeCell ref="AD16:AD19"/>
    <mergeCell ref="AE16:AE19"/>
    <mergeCell ref="U17:AA17"/>
    <mergeCell ref="AB17:AB19"/>
    <mergeCell ref="AC17:AC19"/>
    <mergeCell ref="Z18:Z19"/>
    <mergeCell ref="AA18:AA19"/>
    <mergeCell ref="A1:R1"/>
    <mergeCell ref="A2:R2"/>
    <mergeCell ref="A3:R3"/>
    <mergeCell ref="G8:I8"/>
    <mergeCell ref="N8:P8"/>
    <mergeCell ref="G9:I9"/>
    <mergeCell ref="N9:P9"/>
    <mergeCell ref="U18:U19"/>
    <mergeCell ref="V18:V19"/>
    <mergeCell ref="G10:I10"/>
    <mergeCell ref="N10:P10"/>
    <mergeCell ref="G11:I11"/>
    <mergeCell ref="N11:P11"/>
    <mergeCell ref="G12:I12"/>
    <mergeCell ref="N12:P12"/>
    <mergeCell ref="G17:G19"/>
    <mergeCell ref="S17:S19"/>
    <mergeCell ref="T17:T19"/>
    <mergeCell ref="A16:A19"/>
    <mergeCell ref="B16:B19"/>
    <mergeCell ref="C16:G16"/>
    <mergeCell ref="H16:Q16"/>
    <mergeCell ref="R16:R19"/>
    <mergeCell ref="S16:AA16"/>
    <mergeCell ref="W18:W19"/>
    <mergeCell ref="X18:X19"/>
    <mergeCell ref="Y18:Y19"/>
    <mergeCell ref="C37:F37"/>
    <mergeCell ref="C17:C19"/>
    <mergeCell ref="D17:D19"/>
    <mergeCell ref="E17:E19"/>
    <mergeCell ref="F17:F1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T1" sqref="T1:AE16384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28" width="6.7109375" style="0" customWidth="1"/>
    <col min="29" max="29" width="9.28125" style="0" customWidth="1"/>
    <col min="30" max="30" width="10.00390625" style="0" customWidth="1"/>
    <col min="31" max="31" width="12.7109375" style="0" customWidth="1"/>
  </cols>
  <sheetData>
    <row r="1" spans="1:18" ht="1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3" ht="12.75">
      <c r="A4" s="3" t="s">
        <v>50</v>
      </c>
      <c r="C4" s="3" t="s">
        <v>120</v>
      </c>
    </row>
    <row r="5" spans="1:3" ht="12.75">
      <c r="A5" s="3" t="s">
        <v>11</v>
      </c>
      <c r="C5" t="s">
        <v>117</v>
      </c>
    </row>
    <row r="6" spans="1:3" ht="12.75">
      <c r="A6" s="3" t="s">
        <v>12</v>
      </c>
      <c r="C6" s="3" t="s">
        <v>116</v>
      </c>
    </row>
    <row r="8" spans="1:18" ht="12.75">
      <c r="A8" s="29"/>
      <c r="B8" s="30" t="s">
        <v>51</v>
      </c>
      <c r="C8" s="31" t="s">
        <v>52</v>
      </c>
      <c r="D8" s="31" t="s">
        <v>53</v>
      </c>
      <c r="E8" s="32"/>
      <c r="F8" s="29"/>
      <c r="G8" s="73" t="s">
        <v>51</v>
      </c>
      <c r="H8" s="73"/>
      <c r="I8" s="73"/>
      <c r="J8" s="31" t="s">
        <v>52</v>
      </c>
      <c r="K8" s="31" t="s">
        <v>53</v>
      </c>
      <c r="L8" s="32"/>
      <c r="M8" s="29"/>
      <c r="N8" s="73" t="s">
        <v>51</v>
      </c>
      <c r="O8" s="73"/>
      <c r="P8" s="73"/>
      <c r="Q8" s="31" t="s">
        <v>52</v>
      </c>
      <c r="R8" s="31" t="s">
        <v>53</v>
      </c>
    </row>
    <row r="9" spans="1:18" ht="12.75">
      <c r="A9" s="31">
        <v>1</v>
      </c>
      <c r="B9" s="52"/>
      <c r="C9" s="66"/>
      <c r="D9" s="66"/>
      <c r="E9" s="32"/>
      <c r="F9" s="31">
        <v>5</v>
      </c>
      <c r="G9" s="87" t="s">
        <v>13</v>
      </c>
      <c r="H9" s="87"/>
      <c r="I9" s="87"/>
      <c r="J9" s="52"/>
      <c r="K9" s="52"/>
      <c r="L9" s="32"/>
      <c r="M9" s="31">
        <v>9</v>
      </c>
      <c r="N9" s="87" t="s">
        <v>13</v>
      </c>
      <c r="O9" s="87"/>
      <c r="P9" s="87"/>
      <c r="Q9" s="52"/>
      <c r="R9" s="52"/>
    </row>
    <row r="10" spans="1:18" ht="12.75">
      <c r="A10" s="31">
        <v>2</v>
      </c>
      <c r="B10" s="52"/>
      <c r="C10" s="66"/>
      <c r="D10" s="66"/>
      <c r="E10" s="32"/>
      <c r="F10" s="31">
        <v>6</v>
      </c>
      <c r="G10" s="87" t="s">
        <v>13</v>
      </c>
      <c r="H10" s="87"/>
      <c r="I10" s="87"/>
      <c r="J10" s="52"/>
      <c r="K10" s="52"/>
      <c r="L10" s="32"/>
      <c r="M10" s="31">
        <v>10</v>
      </c>
      <c r="N10" s="87" t="s">
        <v>13</v>
      </c>
      <c r="O10" s="87"/>
      <c r="P10" s="87"/>
      <c r="Q10" s="52"/>
      <c r="R10" s="52"/>
    </row>
    <row r="11" spans="1:18" ht="12.75">
      <c r="A11" s="31">
        <v>3</v>
      </c>
      <c r="B11" s="52"/>
      <c r="C11" s="66"/>
      <c r="D11" s="66"/>
      <c r="E11" s="32"/>
      <c r="F11" s="31">
        <v>7</v>
      </c>
      <c r="G11" s="87" t="s">
        <v>13</v>
      </c>
      <c r="H11" s="87"/>
      <c r="I11" s="87"/>
      <c r="J11" s="52"/>
      <c r="K11" s="52"/>
      <c r="L11" s="32"/>
      <c r="M11" s="55"/>
      <c r="N11" s="88"/>
      <c r="O11" s="88"/>
      <c r="P11" s="88"/>
      <c r="Q11" s="56"/>
      <c r="R11" s="56"/>
    </row>
    <row r="12" spans="1:18" ht="12.75">
      <c r="A12" s="31">
        <v>4</v>
      </c>
      <c r="B12" s="52"/>
      <c r="C12" s="66"/>
      <c r="D12" s="66"/>
      <c r="E12" s="32"/>
      <c r="F12" s="31">
        <v>8</v>
      </c>
      <c r="G12" s="87" t="s">
        <v>13</v>
      </c>
      <c r="H12" s="87"/>
      <c r="I12" s="87"/>
      <c r="J12" s="52"/>
      <c r="K12" s="52"/>
      <c r="L12" s="32"/>
      <c r="M12" s="57"/>
      <c r="N12" s="89"/>
      <c r="O12" s="89"/>
      <c r="P12" s="89"/>
      <c r="Q12" s="58"/>
      <c r="R12" s="58"/>
    </row>
    <row r="13" spans="1:4" ht="12.75">
      <c r="A13" s="15"/>
      <c r="B13" s="16"/>
      <c r="C13" s="17"/>
      <c r="D13" s="17"/>
    </row>
    <row r="14" spans="1:4" ht="12.75">
      <c r="A14" s="15"/>
      <c r="B14" s="16"/>
      <c r="C14" s="17"/>
      <c r="D14" s="17"/>
    </row>
    <row r="15" spans="1:4" ht="12.75">
      <c r="A15" s="15"/>
      <c r="B15" s="16"/>
      <c r="C15" s="17"/>
      <c r="D15" s="17"/>
    </row>
    <row r="16" spans="1:31" ht="12.75" customHeight="1">
      <c r="A16" s="86" t="s">
        <v>0</v>
      </c>
      <c r="B16" s="86" t="s">
        <v>21</v>
      </c>
      <c r="C16" s="90" t="s">
        <v>61</v>
      </c>
      <c r="D16" s="91"/>
      <c r="E16" s="91"/>
      <c r="F16" s="91"/>
      <c r="G16" s="91"/>
      <c r="H16" s="90" t="s">
        <v>76</v>
      </c>
      <c r="I16" s="91"/>
      <c r="J16" s="91"/>
      <c r="K16" s="91"/>
      <c r="L16" s="91"/>
      <c r="M16" s="91"/>
      <c r="N16" s="91"/>
      <c r="O16" s="91"/>
      <c r="P16" s="91"/>
      <c r="Q16" s="91"/>
      <c r="R16" s="83" t="s">
        <v>77</v>
      </c>
      <c r="S16" s="82" t="s">
        <v>1</v>
      </c>
      <c r="T16" s="82"/>
      <c r="U16" s="82"/>
      <c r="V16" s="82"/>
      <c r="W16" s="82"/>
      <c r="X16" s="82"/>
      <c r="Y16" s="82"/>
      <c r="Z16" s="82"/>
      <c r="AA16" s="82"/>
      <c r="AB16" s="67" t="s">
        <v>2</v>
      </c>
      <c r="AC16" s="67" t="s">
        <v>3</v>
      </c>
      <c r="AD16" s="82" t="s">
        <v>2</v>
      </c>
      <c r="AE16" s="82" t="s">
        <v>3</v>
      </c>
    </row>
    <row r="17" spans="1:31" ht="12.75" customHeight="1">
      <c r="A17" s="86"/>
      <c r="B17" s="86"/>
      <c r="C17" s="86" t="s">
        <v>62</v>
      </c>
      <c r="D17" s="86" t="s">
        <v>63</v>
      </c>
      <c r="E17" s="86" t="s">
        <v>64</v>
      </c>
      <c r="F17" s="86" t="s">
        <v>65</v>
      </c>
      <c r="G17" s="86" t="s">
        <v>66</v>
      </c>
      <c r="H17" s="65" t="s">
        <v>60</v>
      </c>
      <c r="I17" s="65" t="s">
        <v>67</v>
      </c>
      <c r="J17" s="65" t="s">
        <v>68</v>
      </c>
      <c r="K17" s="65" t="s">
        <v>69</v>
      </c>
      <c r="L17" s="65" t="s">
        <v>70</v>
      </c>
      <c r="M17" s="65" t="s">
        <v>71</v>
      </c>
      <c r="N17" s="65" t="s">
        <v>72</v>
      </c>
      <c r="O17" s="65" t="s">
        <v>73</v>
      </c>
      <c r="P17" s="65" t="s">
        <v>74</v>
      </c>
      <c r="Q17" s="65" t="s">
        <v>75</v>
      </c>
      <c r="R17" s="84"/>
      <c r="S17" s="82" t="s">
        <v>114</v>
      </c>
      <c r="T17" s="82" t="s">
        <v>4</v>
      </c>
      <c r="U17" s="82" t="s">
        <v>16</v>
      </c>
      <c r="V17" s="82"/>
      <c r="W17" s="82"/>
      <c r="X17" s="82"/>
      <c r="Y17" s="82"/>
      <c r="Z17" s="82"/>
      <c r="AA17" s="82"/>
      <c r="AB17" s="82" t="s">
        <v>5</v>
      </c>
      <c r="AC17" s="82" t="s">
        <v>7</v>
      </c>
      <c r="AD17" s="82"/>
      <c r="AE17" s="82"/>
    </row>
    <row r="18" spans="1:31" ht="12.75" customHeight="1">
      <c r="A18" s="86"/>
      <c r="B18" s="86"/>
      <c r="C18" s="86"/>
      <c r="D18" s="86"/>
      <c r="E18" s="86"/>
      <c r="F18" s="86"/>
      <c r="G18" s="86"/>
      <c r="H18" s="34">
        <f>+C9</f>
        <v>0</v>
      </c>
      <c r="I18" s="34">
        <f>+C10</f>
        <v>0</v>
      </c>
      <c r="J18" s="34">
        <f>+C11</f>
        <v>0</v>
      </c>
      <c r="K18" s="34">
        <f>+C12</f>
        <v>0</v>
      </c>
      <c r="L18" s="34">
        <f>+J9</f>
        <v>0</v>
      </c>
      <c r="M18" s="34">
        <f>+J10</f>
        <v>0</v>
      </c>
      <c r="N18" s="34">
        <f>+J11</f>
        <v>0</v>
      </c>
      <c r="O18" s="34">
        <f>+J12</f>
        <v>0</v>
      </c>
      <c r="P18" s="34" t="str">
        <f>+N9</f>
        <v> </v>
      </c>
      <c r="Q18" s="34" t="str">
        <f>+N10</f>
        <v> </v>
      </c>
      <c r="R18" s="84"/>
      <c r="S18" s="82"/>
      <c r="T18" s="82"/>
      <c r="U18" s="82" t="s">
        <v>14</v>
      </c>
      <c r="V18" s="82" t="s">
        <v>15</v>
      </c>
      <c r="W18" s="82" t="s">
        <v>123</v>
      </c>
      <c r="X18" s="82" t="s">
        <v>124</v>
      </c>
      <c r="Y18" s="82" t="s">
        <v>18</v>
      </c>
      <c r="Z18" s="82" t="s">
        <v>17</v>
      </c>
      <c r="AA18" s="82" t="s">
        <v>20</v>
      </c>
      <c r="AB18" s="82"/>
      <c r="AC18" s="82" t="s">
        <v>6</v>
      </c>
      <c r="AD18" s="82"/>
      <c r="AE18" s="82"/>
    </row>
    <row r="19" spans="1:31" ht="12.75">
      <c r="A19" s="86"/>
      <c r="B19" s="86"/>
      <c r="C19" s="86"/>
      <c r="D19" s="86"/>
      <c r="E19" s="86"/>
      <c r="F19" s="86"/>
      <c r="G19" s="86"/>
      <c r="H19" s="34">
        <f>+D9</f>
        <v>0</v>
      </c>
      <c r="I19" s="34">
        <f>+D10</f>
        <v>0</v>
      </c>
      <c r="J19" s="34">
        <f>+D11</f>
        <v>0</v>
      </c>
      <c r="K19" s="34">
        <f>+D12</f>
        <v>0</v>
      </c>
      <c r="L19" s="34">
        <f>+K9</f>
        <v>0</v>
      </c>
      <c r="M19" s="34">
        <f>+K10</f>
        <v>0</v>
      </c>
      <c r="N19" s="34">
        <f>+K11</f>
        <v>0</v>
      </c>
      <c r="O19" s="34">
        <f>+K12</f>
        <v>0</v>
      </c>
      <c r="P19" s="34">
        <f>+R9</f>
        <v>0</v>
      </c>
      <c r="Q19" s="34">
        <f>+R10</f>
        <v>0</v>
      </c>
      <c r="R19" s="85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12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7">
        <v>11</v>
      </c>
      <c r="L20" s="27">
        <v>12</v>
      </c>
      <c r="M20" s="27">
        <v>13</v>
      </c>
      <c r="N20" s="27">
        <v>14</v>
      </c>
      <c r="O20" s="27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8">
        <v>24</v>
      </c>
      <c r="Y20" s="28">
        <v>25</v>
      </c>
      <c r="Z20" s="28">
        <v>26</v>
      </c>
      <c r="AA20" s="28">
        <v>27</v>
      </c>
      <c r="AB20" s="28">
        <v>28</v>
      </c>
      <c r="AC20" s="28">
        <v>29</v>
      </c>
      <c r="AD20" s="28">
        <v>30</v>
      </c>
      <c r="AE20" s="28">
        <v>31</v>
      </c>
    </row>
    <row r="21" spans="1:31" ht="15.75" customHeight="1">
      <c r="A21" s="22" t="s">
        <v>81</v>
      </c>
      <c r="B21" s="23" t="s">
        <v>82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8">
        <v>1</v>
      </c>
      <c r="B22" s="59" t="s">
        <v>34</v>
      </c>
      <c r="C22" s="35">
        <v>5.05</v>
      </c>
      <c r="D22" s="35">
        <v>5.05</v>
      </c>
      <c r="E22" s="35">
        <v>5.05</v>
      </c>
      <c r="F22" s="35">
        <v>5.05</v>
      </c>
      <c r="G22" s="9"/>
      <c r="H22" s="61">
        <f>$H$19*C22</f>
        <v>0</v>
      </c>
      <c r="I22" s="61">
        <f>$I$19*D22</f>
        <v>0</v>
      </c>
      <c r="J22" s="61">
        <f>$J$19*E22</f>
        <v>0</v>
      </c>
      <c r="K22" s="61">
        <f>$K$19*F22</f>
        <v>0</v>
      </c>
      <c r="L22" s="48"/>
      <c r="M22" s="48"/>
      <c r="N22" s="48"/>
      <c r="O22" s="48"/>
      <c r="P22" s="48"/>
      <c r="Q22" s="48"/>
      <c r="R22" s="61">
        <f>SUM(H22:Q22)</f>
        <v>0</v>
      </c>
      <c r="S22" s="61">
        <f>R22/24</f>
        <v>0</v>
      </c>
      <c r="T22" s="39"/>
      <c r="U22" s="40"/>
      <c r="V22" s="40"/>
      <c r="W22" s="40"/>
      <c r="X22" s="40"/>
      <c r="Y22" s="40"/>
      <c r="Z22" s="40"/>
      <c r="AA22" s="62">
        <f>IF(U22=1,0.25,0)+IF(V22=1,0.5,0)+IF(W22=1,0.5,0)+IF(X22=1,0.5,0)+IF(Y22=1,0.5,0)+IF(Z22=1,0.5,0)</f>
        <v>0</v>
      </c>
      <c r="AB22" s="63" t="str">
        <f aca="true" t="shared" si="0" ref="AB22:AB37">IF((T22-AA22)&gt;S22,(T22-AA22)-S22," - ")</f>
        <v> - </v>
      </c>
      <c r="AC22" s="63" t="str">
        <f aca="true" t="shared" si="1" ref="AC22:AC37">IF((T22-AA22)&lt;S22,S22-(T22-AA22)," - ")</f>
        <v> - </v>
      </c>
      <c r="AD22" s="64" t="str">
        <f>IF(AC22&gt;1,AC22," - ")</f>
        <v> - </v>
      </c>
      <c r="AE22" s="41"/>
    </row>
    <row r="23" spans="1:31" ht="12.75">
      <c r="A23" s="8">
        <v>2</v>
      </c>
      <c r="B23" s="59" t="s">
        <v>35</v>
      </c>
      <c r="C23" s="35">
        <v>5.05</v>
      </c>
      <c r="D23" s="35">
        <v>5.05</v>
      </c>
      <c r="E23" s="35">
        <v>5.05</v>
      </c>
      <c r="F23" s="35">
        <v>5.05</v>
      </c>
      <c r="G23" s="9"/>
      <c r="H23" s="61">
        <f aca="true" t="shared" si="2" ref="H23:H36">$H$19*C23</f>
        <v>0</v>
      </c>
      <c r="I23" s="61">
        <f aca="true" t="shared" si="3" ref="I23:I36">$I$19*D23</f>
        <v>0</v>
      </c>
      <c r="J23" s="61">
        <f aca="true" t="shared" si="4" ref="J23:J36">$J$19*E23</f>
        <v>0</v>
      </c>
      <c r="K23" s="61">
        <f aca="true" t="shared" si="5" ref="K23:K36">$K$19*F23</f>
        <v>0</v>
      </c>
      <c r="L23" s="48"/>
      <c r="M23" s="49"/>
      <c r="N23" s="48"/>
      <c r="O23" s="38"/>
      <c r="P23" s="38"/>
      <c r="Q23" s="38"/>
      <c r="R23" s="61">
        <f aca="true" t="shared" si="6" ref="R23:R36">SUM(H23:Q23)</f>
        <v>0</v>
      </c>
      <c r="S23" s="61">
        <f aca="true" t="shared" si="7" ref="S23:S36">R23/24</f>
        <v>0</v>
      </c>
      <c r="T23" s="39"/>
      <c r="U23" s="40"/>
      <c r="V23" s="40"/>
      <c r="W23" s="40"/>
      <c r="X23" s="40"/>
      <c r="Y23" s="40"/>
      <c r="Z23" s="40"/>
      <c r="AA23" s="62">
        <f>IF(U23=1,0.25,0)+IF(V23=1,0.5,0)+IF(W23=1,0.5,0)+IF(X23=1,0.5,0)+IF(Y23=1,0.5,0)+IF(Z23=1,0.5,0)</f>
        <v>0</v>
      </c>
      <c r="AB23" s="63" t="str">
        <f t="shared" si="0"/>
        <v> - </v>
      </c>
      <c r="AC23" s="63" t="str">
        <f t="shared" si="1"/>
        <v> - </v>
      </c>
      <c r="AD23" s="64" t="str">
        <f aca="true" t="shared" si="8" ref="AD23:AD48">IF(AC23&gt;1,AC23," - ")</f>
        <v> - </v>
      </c>
      <c r="AE23" s="41"/>
    </row>
    <row r="24" spans="1:31" ht="12.75">
      <c r="A24" s="8">
        <v>3</v>
      </c>
      <c r="B24" s="59" t="s">
        <v>36</v>
      </c>
      <c r="C24" s="35">
        <v>5.05</v>
      </c>
      <c r="D24" s="35">
        <v>5.05</v>
      </c>
      <c r="E24" s="35">
        <v>5.05</v>
      </c>
      <c r="F24" s="35">
        <v>5.05</v>
      </c>
      <c r="G24" s="9"/>
      <c r="H24" s="61">
        <f t="shared" si="2"/>
        <v>0</v>
      </c>
      <c r="I24" s="61">
        <f t="shared" si="3"/>
        <v>0</v>
      </c>
      <c r="J24" s="61">
        <f t="shared" si="4"/>
        <v>0</v>
      </c>
      <c r="K24" s="61">
        <f t="shared" si="5"/>
        <v>0</v>
      </c>
      <c r="L24" s="48"/>
      <c r="M24" s="49"/>
      <c r="N24" s="48"/>
      <c r="O24" s="38"/>
      <c r="P24" s="38"/>
      <c r="Q24" s="38"/>
      <c r="R24" s="61">
        <f t="shared" si="6"/>
        <v>0</v>
      </c>
      <c r="S24" s="61">
        <f t="shared" si="7"/>
        <v>0</v>
      </c>
      <c r="T24" s="39"/>
      <c r="U24" s="40"/>
      <c r="V24" s="40"/>
      <c r="W24" s="40"/>
      <c r="X24" s="40"/>
      <c r="Y24" s="40"/>
      <c r="Z24" s="40"/>
      <c r="AA24" s="62">
        <f aca="true" t="shared" si="9" ref="AA24:AA37">IF(U24=1,0.25,0)+IF(V24=1,0.5,0)+IF(W24=1,0.5,0)+IF(X24=1,0.5,0)+IF(Y24=1,0.5,0)+IF(Z24=1,0.5,0)</f>
        <v>0</v>
      </c>
      <c r="AB24" s="63" t="str">
        <f t="shared" si="0"/>
        <v> - </v>
      </c>
      <c r="AC24" s="63" t="str">
        <f t="shared" si="1"/>
        <v> - </v>
      </c>
      <c r="AD24" s="64" t="str">
        <f t="shared" si="8"/>
        <v> - </v>
      </c>
      <c r="AE24" s="41"/>
    </row>
    <row r="25" spans="1:31" ht="12.75">
      <c r="A25" s="8">
        <v>4</v>
      </c>
      <c r="B25" s="59" t="s">
        <v>37</v>
      </c>
      <c r="C25" s="35">
        <v>11.58</v>
      </c>
      <c r="D25" s="35">
        <v>11.58</v>
      </c>
      <c r="E25" s="35">
        <v>11.58</v>
      </c>
      <c r="F25" s="35">
        <v>11.58</v>
      </c>
      <c r="G25" s="9"/>
      <c r="H25" s="61">
        <f t="shared" si="2"/>
        <v>0</v>
      </c>
      <c r="I25" s="61">
        <f t="shared" si="3"/>
        <v>0</v>
      </c>
      <c r="J25" s="61">
        <f t="shared" si="4"/>
        <v>0</v>
      </c>
      <c r="K25" s="61">
        <f t="shared" si="5"/>
        <v>0</v>
      </c>
      <c r="L25" s="48"/>
      <c r="M25" s="49"/>
      <c r="N25" s="48"/>
      <c r="O25" s="38"/>
      <c r="P25" s="38"/>
      <c r="Q25" s="38"/>
      <c r="R25" s="61">
        <f t="shared" si="6"/>
        <v>0</v>
      </c>
      <c r="S25" s="61">
        <f t="shared" si="7"/>
        <v>0</v>
      </c>
      <c r="T25" s="39"/>
      <c r="U25" s="40"/>
      <c r="V25" s="40"/>
      <c r="W25" s="40"/>
      <c r="X25" s="40"/>
      <c r="Y25" s="40"/>
      <c r="Z25" s="40"/>
      <c r="AA25" s="62">
        <f t="shared" si="9"/>
        <v>0</v>
      </c>
      <c r="AB25" s="63" t="str">
        <f t="shared" si="0"/>
        <v> - </v>
      </c>
      <c r="AC25" s="63" t="str">
        <f t="shared" si="1"/>
        <v> - </v>
      </c>
      <c r="AD25" s="64" t="str">
        <f t="shared" si="8"/>
        <v> - </v>
      </c>
      <c r="AE25" s="41"/>
    </row>
    <row r="26" spans="1:31" ht="12.75">
      <c r="A26" s="8">
        <v>5</v>
      </c>
      <c r="B26" s="59" t="s">
        <v>38</v>
      </c>
      <c r="C26" s="35">
        <v>8.68</v>
      </c>
      <c r="D26" s="35">
        <v>10.61</v>
      </c>
      <c r="E26" s="35">
        <v>13.58</v>
      </c>
      <c r="F26" s="35">
        <v>13.58</v>
      </c>
      <c r="G26" s="9"/>
      <c r="H26" s="61">
        <f t="shared" si="2"/>
        <v>0</v>
      </c>
      <c r="I26" s="61">
        <f t="shared" si="3"/>
        <v>0</v>
      </c>
      <c r="J26" s="61">
        <f t="shared" si="4"/>
        <v>0</v>
      </c>
      <c r="K26" s="61">
        <f t="shared" si="5"/>
        <v>0</v>
      </c>
      <c r="L26" s="48"/>
      <c r="M26" s="49"/>
      <c r="N26" s="48"/>
      <c r="O26" s="38"/>
      <c r="P26" s="38"/>
      <c r="Q26" s="38"/>
      <c r="R26" s="61">
        <f t="shared" si="6"/>
        <v>0</v>
      </c>
      <c r="S26" s="61">
        <f t="shared" si="7"/>
        <v>0</v>
      </c>
      <c r="T26" s="39"/>
      <c r="U26" s="40"/>
      <c r="V26" s="40"/>
      <c r="W26" s="40"/>
      <c r="X26" s="40"/>
      <c r="Y26" s="40"/>
      <c r="Z26" s="40"/>
      <c r="AA26" s="62">
        <f t="shared" si="9"/>
        <v>0</v>
      </c>
      <c r="AB26" s="63" t="str">
        <f t="shared" si="0"/>
        <v> - </v>
      </c>
      <c r="AC26" s="63" t="str">
        <f t="shared" si="1"/>
        <v> - </v>
      </c>
      <c r="AD26" s="64" t="str">
        <f t="shared" si="8"/>
        <v> - </v>
      </c>
      <c r="AE26" s="41"/>
    </row>
    <row r="27" spans="1:31" ht="12.75">
      <c r="A27" s="8">
        <v>6</v>
      </c>
      <c r="B27" s="59" t="s">
        <v>39</v>
      </c>
      <c r="C27" s="35">
        <v>5.05</v>
      </c>
      <c r="D27" s="35">
        <v>5.05</v>
      </c>
      <c r="E27" s="35">
        <v>5.05</v>
      </c>
      <c r="F27" s="35">
        <v>5.05</v>
      </c>
      <c r="G27" s="9"/>
      <c r="H27" s="61">
        <f t="shared" si="2"/>
        <v>0</v>
      </c>
      <c r="I27" s="61">
        <f t="shared" si="3"/>
        <v>0</v>
      </c>
      <c r="J27" s="61">
        <f t="shared" si="4"/>
        <v>0</v>
      </c>
      <c r="K27" s="61">
        <f t="shared" si="5"/>
        <v>0</v>
      </c>
      <c r="L27" s="48"/>
      <c r="M27" s="49"/>
      <c r="N27" s="48"/>
      <c r="O27" s="38"/>
      <c r="P27" s="38"/>
      <c r="Q27" s="38"/>
      <c r="R27" s="61">
        <f t="shared" si="6"/>
        <v>0</v>
      </c>
      <c r="S27" s="61">
        <f t="shared" si="7"/>
        <v>0</v>
      </c>
      <c r="T27" s="39"/>
      <c r="U27" s="40"/>
      <c r="V27" s="40"/>
      <c r="W27" s="40"/>
      <c r="X27" s="40"/>
      <c r="Y27" s="40"/>
      <c r="Z27" s="40"/>
      <c r="AA27" s="62">
        <f t="shared" si="9"/>
        <v>0</v>
      </c>
      <c r="AB27" s="63" t="str">
        <f t="shared" si="0"/>
        <v> - </v>
      </c>
      <c r="AC27" s="63" t="str">
        <f t="shared" si="1"/>
        <v> - </v>
      </c>
      <c r="AD27" s="64" t="str">
        <f t="shared" si="8"/>
        <v> - </v>
      </c>
      <c r="AE27" s="41"/>
    </row>
    <row r="28" spans="1:31" ht="12.75">
      <c r="A28" s="8">
        <v>7</v>
      </c>
      <c r="B28" s="59" t="s">
        <v>41</v>
      </c>
      <c r="C28" s="36">
        <v>0</v>
      </c>
      <c r="D28" s="36">
        <v>0</v>
      </c>
      <c r="E28" s="36">
        <v>7.26</v>
      </c>
      <c r="F28" s="36">
        <v>5.05</v>
      </c>
      <c r="G28" s="9"/>
      <c r="H28" s="61">
        <f t="shared" si="2"/>
        <v>0</v>
      </c>
      <c r="I28" s="61">
        <f t="shared" si="3"/>
        <v>0</v>
      </c>
      <c r="J28" s="61">
        <f t="shared" si="4"/>
        <v>0</v>
      </c>
      <c r="K28" s="61">
        <f t="shared" si="5"/>
        <v>0</v>
      </c>
      <c r="L28" s="48"/>
      <c r="M28" s="49"/>
      <c r="N28" s="48"/>
      <c r="O28" s="38"/>
      <c r="P28" s="38"/>
      <c r="Q28" s="38"/>
      <c r="R28" s="61">
        <f t="shared" si="6"/>
        <v>0</v>
      </c>
      <c r="S28" s="61">
        <f t="shared" si="7"/>
        <v>0</v>
      </c>
      <c r="T28" s="39"/>
      <c r="U28" s="40"/>
      <c r="V28" s="40"/>
      <c r="W28" s="40"/>
      <c r="X28" s="40"/>
      <c r="Y28" s="40"/>
      <c r="Z28" s="40"/>
      <c r="AA28" s="62">
        <f t="shared" si="9"/>
        <v>0</v>
      </c>
      <c r="AB28" s="63" t="str">
        <f t="shared" si="0"/>
        <v> - </v>
      </c>
      <c r="AC28" s="63" t="str">
        <f t="shared" si="1"/>
        <v> - </v>
      </c>
      <c r="AD28" s="64" t="str">
        <f t="shared" si="8"/>
        <v> - </v>
      </c>
      <c r="AE28" s="41"/>
    </row>
    <row r="29" spans="1:31" ht="12.75">
      <c r="A29" s="8">
        <v>8</v>
      </c>
      <c r="B29" s="59" t="s">
        <v>42</v>
      </c>
      <c r="C29" s="35">
        <v>0</v>
      </c>
      <c r="D29" s="35">
        <v>0</v>
      </c>
      <c r="E29" s="35">
        <v>5.05</v>
      </c>
      <c r="F29" s="35">
        <v>5.05</v>
      </c>
      <c r="G29" s="9"/>
      <c r="H29" s="61">
        <f t="shared" si="2"/>
        <v>0</v>
      </c>
      <c r="I29" s="61">
        <f t="shared" si="3"/>
        <v>0</v>
      </c>
      <c r="J29" s="61">
        <f t="shared" si="4"/>
        <v>0</v>
      </c>
      <c r="K29" s="61">
        <f t="shared" si="5"/>
        <v>0</v>
      </c>
      <c r="L29" s="48"/>
      <c r="M29" s="49"/>
      <c r="N29" s="48"/>
      <c r="O29" s="38"/>
      <c r="P29" s="38"/>
      <c r="Q29" s="38"/>
      <c r="R29" s="61">
        <f t="shared" si="6"/>
        <v>0</v>
      </c>
      <c r="S29" s="61">
        <f t="shared" si="7"/>
        <v>0</v>
      </c>
      <c r="T29" s="39"/>
      <c r="U29" s="40"/>
      <c r="V29" s="40"/>
      <c r="W29" s="40"/>
      <c r="X29" s="40"/>
      <c r="Y29" s="40"/>
      <c r="Z29" s="40"/>
      <c r="AA29" s="62">
        <f t="shared" si="9"/>
        <v>0</v>
      </c>
      <c r="AB29" s="63" t="str">
        <f t="shared" si="0"/>
        <v> - </v>
      </c>
      <c r="AC29" s="63" t="str">
        <f t="shared" si="1"/>
        <v> - </v>
      </c>
      <c r="AD29" s="64" t="str">
        <f t="shared" si="8"/>
        <v> - </v>
      </c>
      <c r="AE29" s="41"/>
    </row>
    <row r="30" spans="1:31" ht="12.75">
      <c r="A30" s="8">
        <v>9</v>
      </c>
      <c r="B30" s="59" t="s">
        <v>43</v>
      </c>
      <c r="C30" s="35">
        <v>0</v>
      </c>
      <c r="D30" s="36">
        <v>0</v>
      </c>
      <c r="E30" s="36">
        <v>0</v>
      </c>
      <c r="F30" s="35">
        <v>5.05</v>
      </c>
      <c r="G30" s="9"/>
      <c r="H30" s="61">
        <f t="shared" si="2"/>
        <v>0</v>
      </c>
      <c r="I30" s="61">
        <f t="shared" si="3"/>
        <v>0</v>
      </c>
      <c r="J30" s="61">
        <f t="shared" si="4"/>
        <v>0</v>
      </c>
      <c r="K30" s="61">
        <f t="shared" si="5"/>
        <v>0</v>
      </c>
      <c r="L30" s="48"/>
      <c r="M30" s="49"/>
      <c r="N30" s="48"/>
      <c r="O30" s="38"/>
      <c r="P30" s="38"/>
      <c r="Q30" s="38"/>
      <c r="R30" s="61">
        <f t="shared" si="6"/>
        <v>0</v>
      </c>
      <c r="S30" s="61">
        <f t="shared" si="7"/>
        <v>0</v>
      </c>
      <c r="T30" s="39"/>
      <c r="U30" s="40"/>
      <c r="V30" s="40"/>
      <c r="W30" s="40"/>
      <c r="X30" s="40"/>
      <c r="Y30" s="40"/>
      <c r="Z30" s="40"/>
      <c r="AA30" s="62">
        <f t="shared" si="9"/>
        <v>0</v>
      </c>
      <c r="AB30" s="63" t="str">
        <f t="shared" si="0"/>
        <v> - </v>
      </c>
      <c r="AC30" s="63" t="str">
        <f t="shared" si="1"/>
        <v> - </v>
      </c>
      <c r="AD30" s="64" t="str">
        <f t="shared" si="8"/>
        <v> - </v>
      </c>
      <c r="AE30" s="41"/>
    </row>
    <row r="31" spans="1:31" ht="12.75">
      <c r="A31" s="8">
        <v>10</v>
      </c>
      <c r="B31" s="59" t="s">
        <v>40</v>
      </c>
      <c r="C31" s="35">
        <v>3.37</v>
      </c>
      <c r="D31" s="35">
        <v>3.37</v>
      </c>
      <c r="E31" s="35">
        <v>3.37</v>
      </c>
      <c r="F31" s="35">
        <v>3.37</v>
      </c>
      <c r="G31" s="9"/>
      <c r="H31" s="61">
        <f t="shared" si="2"/>
        <v>0</v>
      </c>
      <c r="I31" s="61">
        <f t="shared" si="3"/>
        <v>0</v>
      </c>
      <c r="J31" s="61">
        <f t="shared" si="4"/>
        <v>0</v>
      </c>
      <c r="K31" s="61">
        <f t="shared" si="5"/>
        <v>0</v>
      </c>
      <c r="L31" s="48"/>
      <c r="M31" s="49"/>
      <c r="N31" s="48"/>
      <c r="O31" s="38"/>
      <c r="P31" s="38"/>
      <c r="Q31" s="38"/>
      <c r="R31" s="61">
        <f t="shared" si="6"/>
        <v>0</v>
      </c>
      <c r="S31" s="61">
        <f t="shared" si="7"/>
        <v>0</v>
      </c>
      <c r="T31" s="39"/>
      <c r="U31" s="40"/>
      <c r="V31" s="40"/>
      <c r="W31" s="40"/>
      <c r="X31" s="40"/>
      <c r="Y31" s="40"/>
      <c r="Z31" s="40"/>
      <c r="AA31" s="62">
        <f t="shared" si="9"/>
        <v>0</v>
      </c>
      <c r="AB31" s="63" t="str">
        <f t="shared" si="0"/>
        <v> - </v>
      </c>
      <c r="AC31" s="63" t="str">
        <f t="shared" si="1"/>
        <v> - </v>
      </c>
      <c r="AD31" s="64" t="str">
        <f t="shared" si="8"/>
        <v> - </v>
      </c>
      <c r="AE31" s="41"/>
    </row>
    <row r="32" spans="1:31" ht="12.75">
      <c r="A32" s="8">
        <v>11</v>
      </c>
      <c r="B32" s="59" t="s">
        <v>44</v>
      </c>
      <c r="C32" s="35">
        <v>3.37</v>
      </c>
      <c r="D32" s="35">
        <v>3.37</v>
      </c>
      <c r="E32" s="35">
        <v>3.37</v>
      </c>
      <c r="F32" s="35">
        <v>3.37</v>
      </c>
      <c r="G32" s="9"/>
      <c r="H32" s="61">
        <f t="shared" si="2"/>
        <v>0</v>
      </c>
      <c r="I32" s="61">
        <f t="shared" si="3"/>
        <v>0</v>
      </c>
      <c r="J32" s="61">
        <f t="shared" si="4"/>
        <v>0</v>
      </c>
      <c r="K32" s="61">
        <f t="shared" si="5"/>
        <v>0</v>
      </c>
      <c r="L32" s="48"/>
      <c r="M32" s="49"/>
      <c r="N32" s="48"/>
      <c r="O32" s="38"/>
      <c r="P32" s="38"/>
      <c r="Q32" s="38"/>
      <c r="R32" s="61">
        <f t="shared" si="6"/>
        <v>0</v>
      </c>
      <c r="S32" s="61">
        <f t="shared" si="7"/>
        <v>0</v>
      </c>
      <c r="T32" s="39"/>
      <c r="U32" s="40"/>
      <c r="V32" s="40"/>
      <c r="W32" s="40"/>
      <c r="X32" s="40"/>
      <c r="Y32" s="40"/>
      <c r="Z32" s="40"/>
      <c r="AA32" s="62">
        <f t="shared" si="9"/>
        <v>0</v>
      </c>
      <c r="AB32" s="63" t="str">
        <f t="shared" si="0"/>
        <v> - </v>
      </c>
      <c r="AC32" s="63" t="str">
        <f t="shared" si="1"/>
        <v> - </v>
      </c>
      <c r="AD32" s="64" t="str">
        <f t="shared" si="8"/>
        <v> - </v>
      </c>
      <c r="AE32" s="41"/>
    </row>
    <row r="33" spans="1:31" ht="12.75">
      <c r="A33" s="8">
        <v>12</v>
      </c>
      <c r="B33" s="59" t="s">
        <v>45</v>
      </c>
      <c r="C33" s="35">
        <v>5.05</v>
      </c>
      <c r="D33" s="35">
        <v>5.05</v>
      </c>
      <c r="E33" s="35">
        <v>5.05</v>
      </c>
      <c r="F33" s="35">
        <v>5.05</v>
      </c>
      <c r="G33" s="9"/>
      <c r="H33" s="61">
        <f t="shared" si="2"/>
        <v>0</v>
      </c>
      <c r="I33" s="61">
        <f t="shared" si="3"/>
        <v>0</v>
      </c>
      <c r="J33" s="61">
        <f t="shared" si="4"/>
        <v>0</v>
      </c>
      <c r="K33" s="61">
        <f t="shared" si="5"/>
        <v>0</v>
      </c>
      <c r="L33" s="48"/>
      <c r="M33" s="49"/>
      <c r="N33" s="48"/>
      <c r="O33" s="38"/>
      <c r="P33" s="38"/>
      <c r="Q33" s="38"/>
      <c r="R33" s="61">
        <f t="shared" si="6"/>
        <v>0</v>
      </c>
      <c r="S33" s="61">
        <f t="shared" si="7"/>
        <v>0</v>
      </c>
      <c r="T33" s="39"/>
      <c r="U33" s="40"/>
      <c r="V33" s="40"/>
      <c r="W33" s="40"/>
      <c r="X33" s="40"/>
      <c r="Y33" s="40"/>
      <c r="Z33" s="40"/>
      <c r="AA33" s="62">
        <f t="shared" si="9"/>
        <v>0</v>
      </c>
      <c r="AB33" s="63" t="str">
        <f t="shared" si="0"/>
        <v> - </v>
      </c>
      <c r="AC33" s="63" t="str">
        <f t="shared" si="1"/>
        <v> - </v>
      </c>
      <c r="AD33" s="64" t="str">
        <f t="shared" si="8"/>
        <v> - </v>
      </c>
      <c r="AE33" s="41"/>
    </row>
    <row r="34" spans="1:31" ht="12.75">
      <c r="A34" s="8">
        <v>13</v>
      </c>
      <c r="B34" s="59" t="s">
        <v>46</v>
      </c>
      <c r="C34" s="35">
        <v>5.32</v>
      </c>
      <c r="D34" s="35">
        <v>5.32</v>
      </c>
      <c r="E34" s="35">
        <v>5.32</v>
      </c>
      <c r="F34" s="35">
        <v>5.32</v>
      </c>
      <c r="G34" s="9"/>
      <c r="H34" s="61">
        <f t="shared" si="2"/>
        <v>0</v>
      </c>
      <c r="I34" s="61">
        <f t="shared" si="3"/>
        <v>0</v>
      </c>
      <c r="J34" s="61">
        <f t="shared" si="4"/>
        <v>0</v>
      </c>
      <c r="K34" s="61">
        <f t="shared" si="5"/>
        <v>0</v>
      </c>
      <c r="L34" s="48"/>
      <c r="M34" s="49"/>
      <c r="N34" s="48"/>
      <c r="O34" s="38"/>
      <c r="P34" s="38"/>
      <c r="Q34" s="38"/>
      <c r="R34" s="61">
        <f t="shared" si="6"/>
        <v>0</v>
      </c>
      <c r="S34" s="61">
        <f t="shared" si="7"/>
        <v>0</v>
      </c>
      <c r="T34" s="39"/>
      <c r="U34" s="40"/>
      <c r="V34" s="40"/>
      <c r="W34" s="40"/>
      <c r="X34" s="40"/>
      <c r="Y34" s="40"/>
      <c r="Z34" s="40"/>
      <c r="AA34" s="62">
        <f t="shared" si="9"/>
        <v>0</v>
      </c>
      <c r="AB34" s="63" t="str">
        <f t="shared" si="0"/>
        <v> - </v>
      </c>
      <c r="AC34" s="63" t="str">
        <f t="shared" si="1"/>
        <v> - </v>
      </c>
      <c r="AD34" s="64" t="str">
        <f t="shared" si="8"/>
        <v> - </v>
      </c>
      <c r="AE34" s="41"/>
    </row>
    <row r="35" spans="1:31" ht="12.75">
      <c r="A35" s="8">
        <v>14</v>
      </c>
      <c r="B35" s="59" t="s">
        <v>47</v>
      </c>
      <c r="C35" s="35">
        <v>5.05</v>
      </c>
      <c r="D35" s="35">
        <v>5.05</v>
      </c>
      <c r="E35" s="35">
        <v>5.05</v>
      </c>
      <c r="F35" s="35">
        <v>5.05</v>
      </c>
      <c r="G35" s="9"/>
      <c r="H35" s="61">
        <f t="shared" si="2"/>
        <v>0</v>
      </c>
      <c r="I35" s="61">
        <f t="shared" si="3"/>
        <v>0</v>
      </c>
      <c r="J35" s="61">
        <f t="shared" si="4"/>
        <v>0</v>
      </c>
      <c r="K35" s="61">
        <f t="shared" si="5"/>
        <v>0</v>
      </c>
      <c r="L35" s="48"/>
      <c r="M35" s="49"/>
      <c r="N35" s="48"/>
      <c r="O35" s="38"/>
      <c r="P35" s="38"/>
      <c r="Q35" s="38"/>
      <c r="R35" s="61">
        <f t="shared" si="6"/>
        <v>0</v>
      </c>
      <c r="S35" s="61">
        <f t="shared" si="7"/>
        <v>0</v>
      </c>
      <c r="T35" s="39"/>
      <c r="U35" s="40"/>
      <c r="V35" s="40"/>
      <c r="W35" s="40"/>
      <c r="X35" s="40"/>
      <c r="Y35" s="40"/>
      <c r="Z35" s="40"/>
      <c r="AA35" s="62">
        <f t="shared" si="9"/>
        <v>0</v>
      </c>
      <c r="AB35" s="63" t="str">
        <f t="shared" si="0"/>
        <v> - </v>
      </c>
      <c r="AC35" s="63" t="str">
        <f t="shared" si="1"/>
        <v> - </v>
      </c>
      <c r="AD35" s="64" t="str">
        <f t="shared" si="8"/>
        <v> - </v>
      </c>
      <c r="AE35" s="41"/>
    </row>
    <row r="36" spans="1:31" ht="12.75">
      <c r="A36" s="8">
        <v>15</v>
      </c>
      <c r="B36" s="59" t="s">
        <v>48</v>
      </c>
      <c r="C36" s="35">
        <v>5.05</v>
      </c>
      <c r="D36" s="35">
        <v>5.05</v>
      </c>
      <c r="E36" s="35">
        <v>5.05</v>
      </c>
      <c r="F36" s="35">
        <v>5.05</v>
      </c>
      <c r="G36" s="9"/>
      <c r="H36" s="61">
        <f t="shared" si="2"/>
        <v>0</v>
      </c>
      <c r="I36" s="61">
        <f t="shared" si="3"/>
        <v>0</v>
      </c>
      <c r="J36" s="61">
        <f t="shared" si="4"/>
        <v>0</v>
      </c>
      <c r="K36" s="61">
        <f t="shared" si="5"/>
        <v>0</v>
      </c>
      <c r="L36" s="48"/>
      <c r="M36" s="49"/>
      <c r="N36" s="48"/>
      <c r="O36" s="38"/>
      <c r="P36" s="38"/>
      <c r="Q36" s="38"/>
      <c r="R36" s="61">
        <f t="shared" si="6"/>
        <v>0</v>
      </c>
      <c r="S36" s="61">
        <f t="shared" si="7"/>
        <v>0</v>
      </c>
      <c r="T36" s="39"/>
      <c r="U36" s="40"/>
      <c r="V36" s="40"/>
      <c r="W36" s="40"/>
      <c r="X36" s="40"/>
      <c r="Y36" s="40"/>
      <c r="Z36" s="40"/>
      <c r="AA36" s="62">
        <f t="shared" si="9"/>
        <v>0</v>
      </c>
      <c r="AB36" s="63" t="str">
        <f t="shared" si="0"/>
        <v> - </v>
      </c>
      <c r="AC36" s="63" t="str">
        <f t="shared" si="1"/>
        <v> - </v>
      </c>
      <c r="AD36" s="64" t="str">
        <f t="shared" si="8"/>
        <v> - </v>
      </c>
      <c r="AE36" s="41"/>
    </row>
    <row r="37" spans="1:31" ht="12.75">
      <c r="A37" s="8">
        <v>16</v>
      </c>
      <c r="B37" s="59" t="s">
        <v>115</v>
      </c>
      <c r="C37" s="79"/>
      <c r="D37" s="80"/>
      <c r="E37" s="80"/>
      <c r="F37" s="81"/>
      <c r="G37" s="9"/>
      <c r="H37" s="61"/>
      <c r="I37" s="61"/>
      <c r="J37" s="61"/>
      <c r="K37" s="61"/>
      <c r="L37" s="48"/>
      <c r="M37" s="49"/>
      <c r="N37" s="48"/>
      <c r="O37" s="38"/>
      <c r="P37" s="38"/>
      <c r="Q37" s="38"/>
      <c r="R37" s="61"/>
      <c r="S37" s="61">
        <f>C37/150</f>
        <v>0</v>
      </c>
      <c r="T37" s="39"/>
      <c r="U37" s="40"/>
      <c r="V37" s="40"/>
      <c r="W37" s="40"/>
      <c r="X37" s="40"/>
      <c r="Y37" s="40"/>
      <c r="Z37" s="40"/>
      <c r="AA37" s="62">
        <f t="shared" si="9"/>
        <v>0</v>
      </c>
      <c r="AB37" s="63" t="str">
        <f t="shared" si="0"/>
        <v> - </v>
      </c>
      <c r="AC37" s="63" t="str">
        <f t="shared" si="1"/>
        <v> - </v>
      </c>
      <c r="AD37" s="64" t="str">
        <f t="shared" si="8"/>
        <v> - </v>
      </c>
      <c r="AE37" s="41"/>
    </row>
    <row r="38" spans="1:31" ht="12.75">
      <c r="A38" s="22" t="s">
        <v>83</v>
      </c>
      <c r="B38" s="23" t="s">
        <v>84</v>
      </c>
      <c r="C38" s="44" t="s">
        <v>13</v>
      </c>
      <c r="D38" s="45" t="s">
        <v>13</v>
      </c>
      <c r="E38" s="46"/>
      <c r="F38" s="46"/>
      <c r="G38" s="46"/>
      <c r="H38" s="45" t="s">
        <v>13</v>
      </c>
      <c r="I38" s="46"/>
      <c r="J38" s="46"/>
      <c r="K38" s="46"/>
      <c r="L38" s="46"/>
      <c r="M38" s="46"/>
      <c r="N38" s="46"/>
      <c r="O38" s="21"/>
      <c r="P38" s="21"/>
      <c r="Q38" s="21"/>
      <c r="R38" s="21"/>
      <c r="S38" s="4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.75">
      <c r="A39" s="24">
        <v>17</v>
      </c>
      <c r="B39" s="60">
        <f>+B9</f>
        <v>0</v>
      </c>
      <c r="C39" s="38"/>
      <c r="D39" s="37"/>
      <c r="E39" s="37"/>
      <c r="F39" s="37"/>
      <c r="G39" s="48">
        <v>62.32</v>
      </c>
      <c r="H39" s="42">
        <f>$H$19*G39</f>
        <v>0</v>
      </c>
      <c r="I39" s="42"/>
      <c r="J39" s="42"/>
      <c r="K39" s="42"/>
      <c r="L39" s="42"/>
      <c r="M39" s="42"/>
      <c r="N39" s="42"/>
      <c r="O39" s="50"/>
      <c r="P39" s="50"/>
      <c r="Q39" s="43"/>
      <c r="R39" s="42">
        <f aca="true" t="shared" si="10" ref="R39:R48">SUM(H39:Q39)</f>
        <v>0</v>
      </c>
      <c r="S39" s="42">
        <f>R39/24</f>
        <v>0</v>
      </c>
      <c r="T39" s="39"/>
      <c r="U39" s="40"/>
      <c r="V39" s="40"/>
      <c r="W39" s="40"/>
      <c r="X39" s="40"/>
      <c r="Y39" s="40"/>
      <c r="Z39" s="40"/>
      <c r="AA39" s="62">
        <f>IF(U39=1,0.25,0)+IF(V39=1,0.5,0)+IF(W39=1,0.5,0)+IF(X39=1,0.5,0)+IF(Y39=1,0.5,0)+IF(Z39=1,0.5,0)</f>
        <v>0</v>
      </c>
      <c r="AB39" s="2" t="str">
        <f>IF((T39-AA39)&gt;S39,(T39-AA39)-S39," - ")</f>
        <v> - </v>
      </c>
      <c r="AC39" s="63" t="str">
        <f aca="true" t="shared" si="11" ref="AC39:AC48">IF((T39-AA39)&lt;S39,S39-(T39-AA39)," - ")</f>
        <v> - </v>
      </c>
      <c r="AD39" s="64" t="str">
        <f t="shared" si="8"/>
        <v> - </v>
      </c>
      <c r="AE39" s="41"/>
    </row>
    <row r="40" spans="1:31" ht="12.75">
      <c r="A40" s="8">
        <v>18</v>
      </c>
      <c r="B40" s="60">
        <f>+B10</f>
        <v>0</v>
      </c>
      <c r="C40" s="38"/>
      <c r="D40" s="38"/>
      <c r="E40" s="38"/>
      <c r="F40" s="38"/>
      <c r="G40" s="48">
        <v>62.32</v>
      </c>
      <c r="H40" s="50"/>
      <c r="I40" s="50">
        <f>I19*G40</f>
        <v>0</v>
      </c>
      <c r="J40" s="50"/>
      <c r="K40" s="50"/>
      <c r="L40" s="50"/>
      <c r="M40" s="50"/>
      <c r="N40" s="50"/>
      <c r="O40" s="50"/>
      <c r="P40" s="50"/>
      <c r="Q40" s="43"/>
      <c r="R40" s="42">
        <f t="shared" si="10"/>
        <v>0</v>
      </c>
      <c r="S40" s="42">
        <f>R40/24</f>
        <v>0</v>
      </c>
      <c r="T40" s="39"/>
      <c r="U40" s="40"/>
      <c r="V40" s="40"/>
      <c r="W40" s="40"/>
      <c r="X40" s="40"/>
      <c r="Y40" s="40"/>
      <c r="Z40" s="40"/>
      <c r="AA40" s="62">
        <f>IF(U40=1,0.25,0)+IF(V40=1,0.5,0)+IF(W40=1,0.5,0)+IF(X40=1,0.5,0)+IF(Y40=1,0.5,0)+IF(Z40=1,0.5,0)</f>
        <v>0</v>
      </c>
      <c r="AB40" s="2" t="str">
        <f>IF((T40-AA40)&gt;S40,(T40-AA40)-S40," - ")</f>
        <v> - </v>
      </c>
      <c r="AC40" s="63" t="str">
        <f t="shared" si="11"/>
        <v> - </v>
      </c>
      <c r="AD40" s="64" t="str">
        <f t="shared" si="8"/>
        <v> - </v>
      </c>
      <c r="AE40" s="41"/>
    </row>
    <row r="41" spans="1:31" ht="12.75">
      <c r="A41" s="8">
        <v>19</v>
      </c>
      <c r="B41" s="60">
        <f>+B11</f>
        <v>0</v>
      </c>
      <c r="C41" s="38"/>
      <c r="D41" s="38"/>
      <c r="E41" s="38"/>
      <c r="F41" s="38"/>
      <c r="G41" s="48">
        <v>62.32</v>
      </c>
      <c r="H41" s="50"/>
      <c r="I41" s="50"/>
      <c r="J41" s="51">
        <f>J19*G41</f>
        <v>0</v>
      </c>
      <c r="K41" s="50"/>
      <c r="L41" s="50"/>
      <c r="M41" s="50"/>
      <c r="N41" s="50"/>
      <c r="O41" s="50"/>
      <c r="P41" s="50"/>
      <c r="Q41" s="43"/>
      <c r="R41" s="42">
        <f t="shared" si="10"/>
        <v>0</v>
      </c>
      <c r="S41" s="42">
        <f>R41/24</f>
        <v>0</v>
      </c>
      <c r="T41" s="39"/>
      <c r="U41" s="40"/>
      <c r="V41" s="40"/>
      <c r="W41" s="40"/>
      <c r="X41" s="40"/>
      <c r="Y41" s="40"/>
      <c r="Z41" s="40"/>
      <c r="AA41" s="62">
        <f>IF(U41=1,0.25,0)+IF(V41=1,0.5,0)+IF(W41=1,0.5,0)+IF(X41=1,0.5,0)+IF(Y41=1,0.5,0)+IF(Z41=1,0.5,0)</f>
        <v>0</v>
      </c>
      <c r="AB41" s="2" t="str">
        <f>IF((T41-AA41)&gt;S41,(T41-AA41)-S41," - ")</f>
        <v> - </v>
      </c>
      <c r="AC41" s="63" t="str">
        <f t="shared" si="11"/>
        <v> - </v>
      </c>
      <c r="AD41" s="64" t="str">
        <f t="shared" si="8"/>
        <v> - </v>
      </c>
      <c r="AE41" s="41"/>
    </row>
    <row r="42" spans="1:31" ht="12.75">
      <c r="A42" s="8">
        <v>20</v>
      </c>
      <c r="B42" s="60">
        <f>+B12</f>
        <v>0</v>
      </c>
      <c r="C42" s="38"/>
      <c r="D42" s="38"/>
      <c r="E42" s="38"/>
      <c r="F42" s="38"/>
      <c r="G42" s="48">
        <v>62.32</v>
      </c>
      <c r="H42" s="50"/>
      <c r="I42" s="50"/>
      <c r="J42" s="50"/>
      <c r="K42" s="50">
        <f>K19*G42</f>
        <v>0</v>
      </c>
      <c r="L42" s="50"/>
      <c r="M42" s="50"/>
      <c r="N42" s="50"/>
      <c r="O42" s="50"/>
      <c r="P42" s="50"/>
      <c r="Q42" s="43"/>
      <c r="R42" s="42">
        <f t="shared" si="10"/>
        <v>0</v>
      </c>
      <c r="S42" s="42">
        <f>R42/24</f>
        <v>0</v>
      </c>
      <c r="T42" s="39"/>
      <c r="U42" s="40"/>
      <c r="V42" s="40"/>
      <c r="W42" s="40"/>
      <c r="X42" s="40"/>
      <c r="Y42" s="40"/>
      <c r="Z42" s="40"/>
      <c r="AA42" s="62">
        <f>IF(U42=1,0.25,0)+IF(V42=1,0.5,0)+IF(W42=1,0.5,0)+IF(X42=1,0.5,0)+IF(Y42=1,0.5,0)+IF(Z42=1,0.5,0)</f>
        <v>0</v>
      </c>
      <c r="AB42" s="2" t="str">
        <f>IF((T42-AA42)&gt;S42,(T42-AA42)-S42," - ")</f>
        <v> - </v>
      </c>
      <c r="AC42" s="63" t="str">
        <f t="shared" si="11"/>
        <v> - </v>
      </c>
      <c r="AD42" s="64" t="str">
        <f t="shared" si="8"/>
        <v> - </v>
      </c>
      <c r="AE42" s="41"/>
    </row>
    <row r="43" spans="1:31" ht="12.75">
      <c r="A43" s="8">
        <v>21</v>
      </c>
      <c r="B43" s="60" t="str">
        <f>+G9</f>
        <v> </v>
      </c>
      <c r="C43" s="38"/>
      <c r="D43" s="38"/>
      <c r="E43" s="38"/>
      <c r="F43" s="38"/>
      <c r="G43" s="48"/>
      <c r="H43" s="50"/>
      <c r="I43" s="50"/>
      <c r="J43" s="50"/>
      <c r="K43" s="50"/>
      <c r="L43" s="50">
        <f>L$19*$G43</f>
        <v>0</v>
      </c>
      <c r="M43" s="50"/>
      <c r="N43" s="50"/>
      <c r="O43" s="50"/>
      <c r="P43" s="50"/>
      <c r="Q43" s="43"/>
      <c r="R43" s="42">
        <f t="shared" si="10"/>
        <v>0</v>
      </c>
      <c r="S43" s="43"/>
      <c r="T43" s="38"/>
      <c r="U43" s="38"/>
      <c r="V43" s="38"/>
      <c r="W43" s="38"/>
      <c r="X43" s="38"/>
      <c r="Y43" s="38"/>
      <c r="Z43" s="38"/>
      <c r="AA43" s="43"/>
      <c r="AB43" s="43"/>
      <c r="AC43" s="63" t="str">
        <f t="shared" si="11"/>
        <v> - </v>
      </c>
      <c r="AD43" s="64" t="str">
        <f t="shared" si="8"/>
        <v> - </v>
      </c>
      <c r="AE43" s="38"/>
    </row>
    <row r="44" spans="1:31" ht="12.75">
      <c r="A44" s="8">
        <f>A43+1</f>
        <v>22</v>
      </c>
      <c r="B44" s="60" t="str">
        <f>+G10</f>
        <v> </v>
      </c>
      <c r="C44" s="38"/>
      <c r="D44" s="38"/>
      <c r="E44" s="38"/>
      <c r="F44" s="38"/>
      <c r="G44" s="48"/>
      <c r="H44" s="50"/>
      <c r="I44" s="50"/>
      <c r="J44" s="50"/>
      <c r="K44" s="50"/>
      <c r="L44" s="50"/>
      <c r="M44" s="50">
        <f>M$19*$G44</f>
        <v>0</v>
      </c>
      <c r="N44" s="50"/>
      <c r="O44" s="50"/>
      <c r="P44" s="50"/>
      <c r="Q44" s="43"/>
      <c r="R44" s="42">
        <f t="shared" si="10"/>
        <v>0</v>
      </c>
      <c r="S44" s="43"/>
      <c r="T44" s="38"/>
      <c r="U44" s="38"/>
      <c r="V44" s="38"/>
      <c r="W44" s="38"/>
      <c r="X44" s="38"/>
      <c r="Y44" s="38"/>
      <c r="Z44" s="38"/>
      <c r="AA44" s="43"/>
      <c r="AB44" s="43"/>
      <c r="AC44" s="63" t="str">
        <f t="shared" si="11"/>
        <v> - </v>
      </c>
      <c r="AD44" s="64" t="str">
        <f t="shared" si="8"/>
        <v> - </v>
      </c>
      <c r="AE44" s="38"/>
    </row>
    <row r="45" spans="1:31" ht="12.75">
      <c r="A45" s="8">
        <f>A44+1</f>
        <v>23</v>
      </c>
      <c r="B45" s="60" t="str">
        <f>+G11</f>
        <v> </v>
      </c>
      <c r="C45" s="38"/>
      <c r="D45" s="38"/>
      <c r="E45" s="38"/>
      <c r="F45" s="38"/>
      <c r="G45" s="48"/>
      <c r="H45" s="50"/>
      <c r="I45" s="50"/>
      <c r="J45" s="50"/>
      <c r="K45" s="50"/>
      <c r="L45" s="50"/>
      <c r="M45" s="50"/>
      <c r="N45" s="50">
        <f>N$19*$G45</f>
        <v>0</v>
      </c>
      <c r="O45" s="50"/>
      <c r="P45" s="50"/>
      <c r="Q45" s="43"/>
      <c r="R45" s="42">
        <f t="shared" si="10"/>
        <v>0</v>
      </c>
      <c r="S45" s="43"/>
      <c r="T45" s="38"/>
      <c r="U45" s="38"/>
      <c r="V45" s="38"/>
      <c r="W45" s="38"/>
      <c r="X45" s="38"/>
      <c r="Y45" s="38"/>
      <c r="Z45" s="38"/>
      <c r="AA45" s="43"/>
      <c r="AB45" s="43"/>
      <c r="AC45" s="63" t="str">
        <f t="shared" si="11"/>
        <v> - </v>
      </c>
      <c r="AD45" s="64" t="str">
        <f t="shared" si="8"/>
        <v> - </v>
      </c>
      <c r="AE45" s="38"/>
    </row>
    <row r="46" spans="1:31" ht="12.75">
      <c r="A46" s="8">
        <f>A45+1</f>
        <v>24</v>
      </c>
      <c r="B46" s="60" t="str">
        <f>+G12</f>
        <v> </v>
      </c>
      <c r="C46" s="38"/>
      <c r="D46" s="38"/>
      <c r="E46" s="38"/>
      <c r="F46" s="38"/>
      <c r="G46" s="48"/>
      <c r="H46" s="50"/>
      <c r="I46" s="50"/>
      <c r="J46" s="50"/>
      <c r="K46" s="50"/>
      <c r="L46" s="50"/>
      <c r="M46" s="50"/>
      <c r="N46" s="50"/>
      <c r="O46" s="50">
        <f>O$19*$G46</f>
        <v>0</v>
      </c>
      <c r="P46" s="50"/>
      <c r="Q46" s="43"/>
      <c r="R46" s="42">
        <f t="shared" si="10"/>
        <v>0</v>
      </c>
      <c r="S46" s="43"/>
      <c r="T46" s="38"/>
      <c r="U46" s="38"/>
      <c r="V46" s="38"/>
      <c r="W46" s="38"/>
      <c r="X46" s="38"/>
      <c r="Y46" s="38"/>
      <c r="Z46" s="38"/>
      <c r="AA46" s="43"/>
      <c r="AB46" s="43"/>
      <c r="AC46" s="63" t="str">
        <f t="shared" si="11"/>
        <v> - </v>
      </c>
      <c r="AD46" s="64" t="str">
        <f t="shared" si="8"/>
        <v> - </v>
      </c>
      <c r="AE46" s="38"/>
    </row>
    <row r="47" spans="1:31" ht="12.75">
      <c r="A47" s="8">
        <f>A46+1</f>
        <v>25</v>
      </c>
      <c r="B47" s="60" t="str">
        <f>+N9</f>
        <v> </v>
      </c>
      <c r="C47" s="38"/>
      <c r="D47" s="38"/>
      <c r="E47" s="38"/>
      <c r="F47" s="38"/>
      <c r="G47" s="48"/>
      <c r="H47" s="50"/>
      <c r="I47" s="50"/>
      <c r="J47" s="50"/>
      <c r="K47" s="50"/>
      <c r="L47" s="50"/>
      <c r="M47" s="50"/>
      <c r="N47" s="50"/>
      <c r="O47" s="50"/>
      <c r="P47" s="50">
        <f>P$19*$G47</f>
        <v>0</v>
      </c>
      <c r="Q47" s="43"/>
      <c r="R47" s="42">
        <f t="shared" si="10"/>
        <v>0</v>
      </c>
      <c r="S47" s="43"/>
      <c r="T47" s="38"/>
      <c r="U47" s="38"/>
      <c r="V47" s="38"/>
      <c r="W47" s="38"/>
      <c r="X47" s="38"/>
      <c r="Y47" s="38"/>
      <c r="Z47" s="38"/>
      <c r="AA47" s="43"/>
      <c r="AB47" s="43"/>
      <c r="AC47" s="63" t="str">
        <f t="shared" si="11"/>
        <v> - </v>
      </c>
      <c r="AD47" s="64" t="str">
        <f t="shared" si="8"/>
        <v> - </v>
      </c>
      <c r="AE47" s="38"/>
    </row>
    <row r="48" spans="1:31" ht="12.75">
      <c r="A48" s="8">
        <f>A47+1</f>
        <v>26</v>
      </c>
      <c r="B48" s="60" t="str">
        <f>+N10</f>
        <v> </v>
      </c>
      <c r="C48" s="38"/>
      <c r="D48" s="38"/>
      <c r="E48" s="38"/>
      <c r="F48" s="38"/>
      <c r="G48" s="48"/>
      <c r="H48" s="50"/>
      <c r="I48" s="50"/>
      <c r="J48" s="50"/>
      <c r="K48" s="50"/>
      <c r="L48" s="50"/>
      <c r="M48" s="50"/>
      <c r="N48" s="50"/>
      <c r="O48" s="50"/>
      <c r="P48" s="51" t="s">
        <v>13</v>
      </c>
      <c r="Q48" s="50">
        <f>Q$19*$G48</f>
        <v>0</v>
      </c>
      <c r="R48" s="42">
        <f t="shared" si="10"/>
        <v>0</v>
      </c>
      <c r="S48" s="43"/>
      <c r="T48" s="38"/>
      <c r="U48" s="38"/>
      <c r="V48" s="38"/>
      <c r="W48" s="38"/>
      <c r="X48" s="38"/>
      <c r="Y48" s="38"/>
      <c r="Z48" s="38"/>
      <c r="AA48" s="43"/>
      <c r="AB48" s="43"/>
      <c r="AC48" s="63" t="str">
        <f t="shared" si="11"/>
        <v> - </v>
      </c>
      <c r="AD48" s="64" t="str">
        <f t="shared" si="8"/>
        <v> - </v>
      </c>
      <c r="AE48" s="38"/>
    </row>
  </sheetData>
  <sheetProtection/>
  <mergeCells count="39">
    <mergeCell ref="AD16:AD19"/>
    <mergeCell ref="AE16:AE19"/>
    <mergeCell ref="U17:AA17"/>
    <mergeCell ref="AB17:AB19"/>
    <mergeCell ref="AC17:AC19"/>
    <mergeCell ref="Z18:Z19"/>
    <mergeCell ref="AA18:AA19"/>
    <mergeCell ref="A1:R1"/>
    <mergeCell ref="A2:R2"/>
    <mergeCell ref="A3:R3"/>
    <mergeCell ref="G8:I8"/>
    <mergeCell ref="N8:P8"/>
    <mergeCell ref="G9:I9"/>
    <mergeCell ref="N9:P9"/>
    <mergeCell ref="U18:U19"/>
    <mergeCell ref="V18:V19"/>
    <mergeCell ref="G10:I10"/>
    <mergeCell ref="N10:P10"/>
    <mergeCell ref="G11:I11"/>
    <mergeCell ref="N11:P11"/>
    <mergeCell ref="G12:I12"/>
    <mergeCell ref="N12:P12"/>
    <mergeCell ref="G17:G19"/>
    <mergeCell ref="S17:S19"/>
    <mergeCell ref="T17:T19"/>
    <mergeCell ref="A16:A19"/>
    <mergeCell ref="B16:B19"/>
    <mergeCell ref="C16:G16"/>
    <mergeCell ref="H16:Q16"/>
    <mergeCell ref="R16:R19"/>
    <mergeCell ref="S16:AA16"/>
    <mergeCell ref="W18:W19"/>
    <mergeCell ref="X18:X19"/>
    <mergeCell ref="Y18:Y19"/>
    <mergeCell ref="C37:F37"/>
    <mergeCell ref="C17:C19"/>
    <mergeCell ref="D17:D19"/>
    <mergeCell ref="E17:E19"/>
    <mergeCell ref="F17:F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Asrol</dc:creator>
  <cp:keywords/>
  <dc:description/>
  <cp:lastModifiedBy>Mba Diah</cp:lastModifiedBy>
  <cp:lastPrinted>2012-05-03T09:26:56Z</cp:lastPrinted>
  <dcterms:created xsi:type="dcterms:W3CDTF">2012-05-02T01:13:16Z</dcterms:created>
  <dcterms:modified xsi:type="dcterms:W3CDTF">2012-05-09T01:47:50Z</dcterms:modified>
  <cp:category/>
  <cp:version/>
  <cp:contentType/>
  <cp:contentStatus/>
</cp:coreProperties>
</file>